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9465" windowHeight="975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<sst xmlns="http://schemas.openxmlformats.org/spreadsheetml/2006/main" count="326" uniqueCount="244">
  <si>
    <t>Barring any significant unforeseen circumstances, the Group's performance outlook for the second half of the year is expected to remain satisfactory.</t>
  </si>
  <si>
    <t xml:space="preserve">The debt-equity ratio of the Group has increased to 0.352 from 0.299 of last quarter. Additional funds were drawn down from existing credit lines to partly finance the Group's shipbuilding division to keep an orderly rolling work-in-progress. Accordingly, the Group registered an increase in inventories (comprising mainly work-in-progress) to RM713.2 million as compared to the RM608.7 million recorded as at the end of 2008. </t>
  </si>
  <si>
    <t>Net cash generated from financing activities</t>
  </si>
  <si>
    <t xml:space="preserve">As announced on 10 February 2009 and 12 February 2009, the Company's wholly-owned subsidiary, Pleasant Engineering Sdn Bhd ("PESB"), a party to a Shipbuilding Contract ("Contract") with PT Internusa Hasta Buana ("PTIHB") for a unit of 26m twin screw tugboat ("Vessel"), had on 6 Feburary 2009 received a Notice of Arbitration from PTIHB in connection with the commencement of arbitration proceedings against PESB. The arbitration proceedings was instigated following dispute on PTIHB's termination of the Contract on 1 December 2008 on the alleged delay by PESB in completing the construction of the Vessel latest by 30 November 2008. PTIHB's total claim against PESB was for the refund of the sum of SGD460,920, being 20% down payments made by PTIHB under the Contract, together with interest earned thereon. As at 24 August 2009, hearing of the arbitration proceedings has not commenced. </t>
  </si>
  <si>
    <t xml:space="preserve">At the Annual General Meeting of the Company held on 24 June 2009, the shareholders of the Company have approved the declaration of a first and final dividend of 12% (comprising a 4.5% tax exempt dividend and a 7.5% single tier dividend) and a special dividend of 3% tax exempt (or 3 sen in aggregate per ordinary share) in respect of the financial year ended 31 December 2008. This dividend will be payable on 3 September 2009 to shareholders registered in the Records of Depositors at the close of business on 10 August 2009. </t>
  </si>
  <si>
    <t>On 14 June 2005, the Company offered 33,400,000 new ordinary shares in the Company pursuant to the Company's Employees' Share Option Scheme ("ESOS") at an exercise price of RM0.51 per share to the eligible employees and Directors of the Company and its subsidiaries. 30,482,000 of the options offered were accepted and subsequently granted on 14 July 2005.</t>
  </si>
  <si>
    <t xml:space="preserve">    Estimated tax payable</t>
  </si>
  <si>
    <t>Terminated</t>
  </si>
  <si>
    <t>Granted</t>
  </si>
  <si>
    <t>CONDENSED CONSOLIDATED INCOME STATEMENTS</t>
  </si>
  <si>
    <t>Revenue</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</si>
  <si>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</si>
  <si>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</si>
  <si>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</si>
  <si>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</si>
  <si>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</si>
  <si>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</si>
  <si>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</si>
  <si>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</si>
  <si>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</si>
  <si>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</si>
  <si>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</si>
  <si>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</si>
  <si>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</si>
  <si>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</si>
  <si>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</si>
  <si>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</si>
  <si>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</si>
  <si>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</si>
  <si>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</si>
  <si>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</si>
  <si>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</si>
  <si>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</si>
  <si>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</si>
  <si>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</si>
  <si>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</si>
  <si>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</si>
  <si>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</si>
  <si>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</si>
  <si>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</si>
  <si>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</si>
  <si>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</si>
  <si>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</si>
  <si>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</si>
  <si>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</si>
  <si>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</si>
  <si>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</si>
  <si>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</si>
  <si>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</si>
  <si>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</si>
  <si>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</si>
  <si>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</si>
  <si>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</si>
  <si>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</si>
  <si>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</si>
  <si>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</si>
  <si>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</si>
  <si>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</si>
  <si>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</si>
  <si>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</si>
  <si>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</si>
  <si>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</si>
  <si>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</si>
  <si>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Prospects</t>
  </si>
  <si>
    <t>COASTAL CONTRACTS BHD (Company No. 517649-A)</t>
  </si>
  <si>
    <t>Notes:</t>
  </si>
  <si>
    <t>CUMULATIVE</t>
  </si>
  <si>
    <t>INDIVIDUAL</t>
  </si>
  <si>
    <t>Cost of sales and services</t>
  </si>
  <si>
    <t>Gross profit</t>
  </si>
  <si>
    <t>Unusual Items Affecting the Financial Statements</t>
  </si>
  <si>
    <t>Vessel Chartering Division</t>
  </si>
  <si>
    <t>CONDENSED CONSOLIDATED CASH FLOW STATEMENT</t>
  </si>
  <si>
    <t xml:space="preserve">- Vessel Chartering </t>
  </si>
  <si>
    <t>Effect of exchange rate changes</t>
  </si>
  <si>
    <t>Exercised</t>
  </si>
  <si>
    <t>No. of shares</t>
  </si>
  <si>
    <t>('000)</t>
  </si>
  <si>
    <t>Administrative expenses</t>
  </si>
  <si>
    <t>CASH AND CASH EQUIVALENTS AT END OF FINANCIAL PERIOD*</t>
  </si>
  <si>
    <t>Cash and bank balances</t>
  </si>
  <si>
    <t>Cash and cash equivalents at end of financial period</t>
  </si>
  <si>
    <t>capital</t>
  </si>
  <si>
    <t>premium</t>
  </si>
  <si>
    <t xml:space="preserve">translation </t>
  </si>
  <si>
    <t>reserve</t>
  </si>
  <si>
    <t>The current gearing is within management comfort level.</t>
  </si>
  <si>
    <t>Other income</t>
  </si>
  <si>
    <t>Other expenses</t>
  </si>
  <si>
    <t>Profit before tax</t>
  </si>
  <si>
    <t>Income tax expense</t>
  </si>
  <si>
    <t>Profit for the period</t>
  </si>
  <si>
    <t>Attributable to:</t>
  </si>
  <si>
    <t>Equity holders of the parent</t>
  </si>
  <si>
    <t>Earnings per share attributable to</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</si>
  <si>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</si>
  <si>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</si>
  <si>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</si>
  <si>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</si>
  <si>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</si>
  <si>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</si>
  <si>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</si>
  <si>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</si>
  <si>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</si>
  <si>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</si>
  <si>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</si>
  <si>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</si>
  <si>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</si>
  <si>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</si>
  <si>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</si>
  <si>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</si>
  <si>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</si>
  <si>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</si>
  <si>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</si>
  <si>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</si>
  <si>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</si>
  <si>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</si>
  <si>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</si>
  <si>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</si>
  <si>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</si>
  <si>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</si>
  <si>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</si>
  <si>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</si>
  <si>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</si>
  <si>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</si>
  <si>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</si>
  <si>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</si>
  <si>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</si>
  <si>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</si>
  <si>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</si>
  <si>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</si>
  <si>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Sale of Unquoted Investments and/or Properties</t>
  </si>
  <si>
    <t>There are no off balance sheet financial instruments at the date of this quarterly report.</t>
  </si>
  <si>
    <t>Profit attributable to equity holders of the parent (RM'000)</t>
  </si>
  <si>
    <t>There were no issuance, cancellation, repurchase, resale and repayment of debt and equity securities during the financial period under review except for the following:</t>
  </si>
  <si>
    <t>Prepaid lease payments</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</si>
  <si>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</si>
  <si>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</si>
  <si>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</si>
  <si>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</si>
  <si>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</si>
  <si>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Income tax expense comprises:</t>
  </si>
  <si>
    <t xml:space="preserve">Explanatory Notes for Variance of Forecast and Profit Guarantee </t>
  </si>
  <si>
    <t>Issuance of ordinary shares pursuant to the</t>
  </si>
  <si>
    <t xml:space="preserve">    Employees' Share Option Scheme</t>
  </si>
  <si>
    <t>Intangible asset</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</si>
  <si>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</si>
  <si>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</si>
  <si>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</si>
  <si>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</si>
  <si>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</si>
  <si>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</si>
  <si>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</si>
  <si>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</si>
  <si>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</si>
  <si>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Changes in Accounting Policies and Effects Arising from Adoption of Revised FRSs</t>
  </si>
  <si>
    <t>The above transactions were entered into in the normal course of business and were established on terms and conditions that are not materially different from those obtainable in transactions with unrelated parties.</t>
  </si>
  <si>
    <t>Adjusted weighted average number of ordinary shares ('000)</t>
  </si>
  <si>
    <t>Income Tax Expense</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</si>
  <si>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</si>
  <si>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There was no purchase or sale of quoted securities for the current quarter and financial year-to-date. In addition, the Group did not own any quoted security as at the end of the reporting period.</t>
  </si>
  <si>
    <t>Corporate guarantee to a financial institution in respect of</t>
  </si>
  <si>
    <t xml:space="preserve">    documentary credits issued on behalf of a subsidiary</t>
  </si>
  <si>
    <t xml:space="preserve">    of banking facilities granted to subsidiaries</t>
  </si>
  <si>
    <t xml:space="preserve">    Deferred tax charge / (reversal)</t>
  </si>
  <si>
    <t xml:space="preserve">    Foreign tax</t>
  </si>
  <si>
    <t>Approved and contracted for</t>
  </si>
  <si>
    <t>- basic (sen)</t>
  </si>
  <si>
    <t>- diluted (sen)</t>
  </si>
  <si>
    <t>Deferred tax assets</t>
  </si>
  <si>
    <t>Fixed deposits</t>
  </si>
  <si>
    <t>Transactions with a person connected with certain Directors of the Company:</t>
  </si>
  <si>
    <t xml:space="preserve"> - Ng Lai Whoon</t>
  </si>
  <si>
    <t>Due from customer on contracts</t>
  </si>
  <si>
    <t>Due to customer on contracts</t>
  </si>
  <si>
    <t>Balance at 1 January 2008</t>
  </si>
  <si>
    <t>Bank overdrafts</t>
  </si>
  <si>
    <t>equity holders of the parent:</t>
  </si>
  <si>
    <t>No dividend has been paid in the current quarter under review.</t>
  </si>
  <si>
    <t xml:space="preserve">     Rent of premises</t>
  </si>
  <si>
    <t>The effective tax rates for the current quarter and the financial year-to-date were lower than the statutory tax rate in Malaysia due to the reversal of deferred tax relating to temporary differences as well as the different income tax rate applicable to subsidiaries of the Group in other jurisdictions.</t>
  </si>
  <si>
    <t>Shipbuilding and Shiprepair</t>
  </si>
  <si>
    <t>- Shipbuilding and Shiprepair</t>
  </si>
  <si>
    <t>Shipbuilding and Shiprepair Division</t>
  </si>
  <si>
    <t>Subsequent Events</t>
  </si>
  <si>
    <t>31.12.2008</t>
  </si>
  <si>
    <t>Balance at 1 January 2009</t>
  </si>
  <si>
    <t>The Condensed Consolidated Balance Sheet should be read in conjunction with the audited financial statements for the financial year ended 31 December 2008 and the accompanying explanatory notes attached to the interim financial statements.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</si>
  <si>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</si>
  <si>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Statement of Changes in Equity should be read in conjunction with the audited financial statements for the financial year ended 31 December 2008 and the accompanying explanatory notes attached to the interim financial statements.</t>
  </si>
  <si>
    <t>The Condensed Consolidated Cash Flow Statement should be read in conjunction with the audited financial statements for the financial year ended 31 December 2008 and the accompanying explanatory notes attached to the interim financial statements.</t>
  </si>
  <si>
    <t>Net cash used in operating activities</t>
  </si>
  <si>
    <t>Net cash used in investing activities</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</si>
  <si>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</si>
  <si>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Group's most recent annual audited financial statements for the year ended 31 December 2008 was not subject to any qualification.</t>
  </si>
  <si>
    <t>There was no sale of unquoted investments and/or properties for the current quarter and financial year-to-date.</t>
  </si>
  <si>
    <t>The significant accounting policies adopted are consistent with those of the audited financial statements for the year ended 31 December 2008.</t>
  </si>
  <si>
    <t>The Company had on 13 April 2009 incorporated a new wholly-owned subsidiary company under the name of Ace Capital Pte Ltd ("Ace Capital") in Labuan under the Offshore Companies Act 1990. Ace Capital has an authorised share capital of USD10,000 comprising 10,000 ordinary shares of USD1.00 each, of which 1,000 ordinary shares have been issued and fully paid-up. The intended principal activity of Ace Capital is investment holding.</t>
  </si>
  <si>
    <t xml:space="preserve">                                                                                                                                                            </t>
  </si>
  <si>
    <t xml:space="preserve">    net income recognised directly in equity</t>
  </si>
  <si>
    <t>Transactions with a Director of the Company:</t>
  </si>
  <si>
    <t xml:space="preserve"> - Ng Chin Shin</t>
  </si>
  <si>
    <t>(a)</t>
  </si>
  <si>
    <t>(b)</t>
  </si>
  <si>
    <t>FOR THE FINANCIAL PERIOD ENDED 30 JUNE 2009</t>
  </si>
  <si>
    <t>30.06.2009</t>
  </si>
  <si>
    <t>30.06.2008</t>
  </si>
  <si>
    <t>6 months ended</t>
  </si>
  <si>
    <t>AS AT 30 JUNE 2009</t>
  </si>
  <si>
    <t>6 months ended 30 June 2008 (unaudited)</t>
  </si>
  <si>
    <t>Balance at 30 June 2008</t>
  </si>
  <si>
    <t>6 months ended 30 June 2009 (unaudited)</t>
  </si>
  <si>
    <t>Balance at 30 June 2009</t>
  </si>
  <si>
    <t>Transaction costs</t>
  </si>
  <si>
    <t>FOR THE QUARTER ENDED 30 JUNE 2009</t>
  </si>
  <si>
    <t>During the financial year-to-date, a total of 6,239,200 new ordinary shares were issued pursuant to the Company's ESOS.</t>
  </si>
  <si>
    <t>The total options granted, terminated and exercised pursuant to the ESOS from 14 July 2005 to 30 June 2009 are as follows:</t>
  </si>
  <si>
    <t>Balance as at 30 June 2009</t>
  </si>
  <si>
    <t>3 months ended 30 June 2009</t>
  </si>
  <si>
    <t>6 months ended 30 June 2009</t>
  </si>
  <si>
    <t>The amount of commitments for the purchase of property, plant and equipment not provided for in the interim financial statements as at 30 June 2009 is as follows:</t>
  </si>
  <si>
    <t>As at                   30 June 2009</t>
  </si>
  <si>
    <t>No interim dividend has been declared for the current quarter ended 30 June 2009.</t>
  </si>
  <si>
    <t>The interim financial statements were authorised for issue by the Board of Directors in accordance with a resolution of the Directors dated 24 August 2009.</t>
  </si>
  <si>
    <t>The Group is not engaged in other material litigation and is not aware of any proceedings which materially affect the position or business of the Group as at 24 August 2009.</t>
  </si>
  <si>
    <t xml:space="preserve">There are no corporate proposals announced but not completed as at 24 August 2009. </t>
  </si>
  <si>
    <t>NET INCREASE / (DECREASE) IN CASH AND CASH EQUIVALENTS</t>
  </si>
  <si>
    <r>
      <t xml:space="preserve">Out of the total fixed deposits of RM40.1 million, RM19.9 million were held under lien as security for guarantee and documentary credits issued by banks in favour of third parties. </t>
    </r>
  </si>
  <si>
    <t>Included in other receivables of the Group are payments made to suppliers and contractors totalling RM30.6 million (31 December 2008: RM27.7 million) to secure the supply of input materials, equipment and services intended for the Group's rolling vessel building programme.</t>
  </si>
  <si>
    <t>Apart from RM86.9 million of short term secured borrowings which are denominated in United States Dollar, all the other borrowings are denominated in Ringgit Malaysia.</t>
  </si>
  <si>
    <r>
      <t>As at 30 June 2009, the Company is contingently liable for RM131,173,000 of banking facilities utilised by its subsidiaries and RM74,219,000</t>
    </r>
    <r>
      <rPr>
        <sz val="12"/>
        <color indexed="10"/>
        <rFont val="Times New Roman"/>
        <family val="1"/>
      </rPr>
      <t xml:space="preserve"> </t>
    </r>
    <r>
      <rPr>
        <sz val="12"/>
        <rFont val="Times New Roman"/>
        <family val="1"/>
      </rPr>
      <t>of documentary credits issued on behalf of the subsidiary.</t>
    </r>
  </si>
  <si>
    <t>Subsequent to 30 June 2009, the Company issued 1,546,200 new ordinary shares of RM0.20 each for cash pursuant to the Company's ESOS at an exercise price of RM0.51 per ordinary share.</t>
  </si>
  <si>
    <t>The Group's revenue for the 3 months ended 30 June 2009 scaled up by 18% to RM94.9 million, against RM80.2 million reported in the preceding quarter. On a year-on-year basis, the revenue has leaped 20% from RM79.4 million.</t>
  </si>
  <si>
    <t xml:space="preserve">Out of the RM17.3 million of trade receivables as at 30 June 2009, RM4.9 million was subsequently received by the Group. </t>
  </si>
  <si>
    <t>Included in other payables are deposits received from vessel buyers totalling RM463.5 million (31 December 2008: RM429.4 million), signalling a healthy vessel sales order book that will keep the Group occupied until 2011.</t>
  </si>
  <si>
    <t>The division registered a RM5.3 million of revenue in the current quarter, which was largely unchanged from the RM5.2 million recorded in the immediate preceding quarter. Year-on-year, the division's revenue was 13% lower from RM6.1 million, mostly attributed to the inclusion of a RM1.1 million of freight income in the second quarter of last year which was infrequent in nature.</t>
  </si>
  <si>
    <t>For the 3 months ended 30 June 2009, profit before tax of the Group hit yet another new record of RM33.6 million, a growth of 23% against RM27.4 million in the previous quarter. Against the same period last year, the profit before tax was up by 53% from RM22.0 million. On the whole, current quarter's profit margin before tax of 35% was virtually on a par with the 34% achieved in the immediate preceding quarter. Profit margin before tax in the same period last year was relatively lower at 28% in line with the comparatively weaker margins derived from the sale of lower-end vessels.</t>
  </si>
  <si>
    <t>It was encouraging news to hear recently that patches of the world's economies are starting to recover from recession. One after another, Singapore, Germany, France, Hong Kong and Japan all reported to have pulled out of recession in the second quarter of 2009 with national gross domestic product readings in positive territory. Even the International Monetary Fund ("IMF") in a recent publication concurred that the recovery has started. Nonetheless, the IMF cautioned that the road to worldwide economic turnaround will not be simple and fraught with sustainability concerns.</t>
  </si>
  <si>
    <t>In the face of predominantly weak market conditions, price of crude oil has resiliently doubled to around USD70 a barrel since December 2008, as the worst of the global economic recession seemed to have passed. Even though overall fuel demand is still relatively soft at present and the corresponding sideway price movement of crude oil is somewhat keeping capital spending in offshore exploration and production mostly at bay, demand for OSVs is showing indicative signs of picking up in recent months along with the gradual return of liquidity in the financial systems on the heels of improvement in global economic sentiments.</t>
  </si>
  <si>
    <t>Meanwhile, Coastal Group believes its strong vessel sales order book will serve it well and mitigate its revenue and earnings downside risks for the next two years. Although the rate of sales order replenishment for the Group's OSVs as well as marine transportation vessels remains pressured, this will have no significant impact on performance for the remainder of 2009. In addition, a lowly geared balance sheet provides Coastal Group with a strong financial footing to weather the current economic downturn.</t>
  </si>
  <si>
    <t>Moving forward, Coastal Group has cautious expectations of securing new contracts to add to its vessel sales order book especially in the OSVs category, as well as reaping recurrent returns from its chartering division through optimal deployment of the Group's fleet in energy transportation and in various oil and gas support services.</t>
  </si>
  <si>
    <t>Despite subdued demand from the oil and gas and related services as well as from the commodity transportation sectors, the Group will continue to cautiously invest both internal and external funds into its vessel building programme intended for eventual sale and also for the expansion of its fleet for charter purposes.</t>
  </si>
  <si>
    <t xml:space="preserve">As announced on 19 May 2009, the Company's wholly-owned subsidiary, Thaumas Marine Ltd ("TML"), a party to a Memorandum of Agreement ("MOA") with Scorpio Logistics Pte Ltd (as subsequently assigned to Zeus Logistics Company Limited) ("Buyer") relating to the sale of one unit flat top barge ("Vessel"), had on 6 May 2009 received a notice from the Buyer to refer a dispute to arbitration. The arbitration proceedings was instigated following a dispute over an allegation by the Buyer that the Vessel was not in conformance with a certain specification. The Buyer claims for the sum of USD446,994 being the cost of making good that alleged deficiency in the Vessel's specification plus interest and costs or such other sum as an appointed arbitrator finds due as damages for TML's alleged breach of the MOA. As at 24 August 2009, hearing of the arbitration proceedings has not commenced. </t>
  </si>
  <si>
    <t>The revenue generated from this division in the current quarter stood at RM89.6 million, up by 20% from RM74.9 million in the immediate preceding quarter. This was mainly attributed to the higher number of offshore support vessels ("OSVs") delivered in the current quarter. Compared with preceding year's corresponding quarter, revenue has increased by 22% from RM73.2 million, bolstered by higher progressive revenue recognised from the construction of OSVs and the delivery of higher value vessels in the current quarter.</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</si>
</sst>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50">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2"/>
    </font>
    <font>
      <u val="single"/>
      <sz val="10"/>
      <color indexed="12"/>
      <name val="Arial"/>
      <family val="2"/>
    </font>
    <font>
      <u val="single"/>
      <sz val="10"/>
      <color indexed="36"/>
      <name val="Arial"/>
      <family val="2"/>
    </font>
    <font>
      <sz val="14.5"/>
      <name val="Arial"/>
      <family val="2"/>
    </font>
    <font>
      <i/>
      <u val="single"/>
      <sz val="12"/>
      <name val="Times New Roman"/>
      <family val="1"/>
    </font>
    <font>
      <sz val="12"/>
      <color indexed="10"/>
      <name val="Times New Roman"/>
      <family val="1"/>
    </font>
    <font>
      <b/>
      <sz val="10"/>
      <name val="Arial"/>
      <family val="2"/>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0" xfId="0" applyNumberFormat="1" applyFont="1" applyBorder="1" applyAlignment="1">
      <alignment/>
    </xf>
    <xf numFmtId="37" fontId="1" fillId="0" borderId="11" xfId="0" applyNumberFormat="1" applyFont="1" applyBorder="1" applyAlignment="1">
      <alignment/>
    </xf>
    <xf numFmtId="37" fontId="1" fillId="0" borderId="0" xfId="0" applyNumberFormat="1" applyFont="1" applyBorder="1" applyAlignment="1">
      <alignment horizontal="center"/>
    </xf>
    <xf numFmtId="37" fontId="1" fillId="0" borderId="0" xfId="0" applyNumberFormat="1" applyFont="1" applyAlignment="1">
      <alignment horizontal="center"/>
    </xf>
    <xf numFmtId="180" fontId="1" fillId="0" borderId="0" xfId="42" applyNumberFormat="1" applyFont="1" applyAlignment="1">
      <alignment/>
    </xf>
    <xf numFmtId="180" fontId="1" fillId="0" borderId="0" xfId="42" applyNumberFormat="1" applyFont="1" applyAlignment="1">
      <alignment horizontal="center"/>
    </xf>
    <xf numFmtId="180" fontId="1" fillId="0" borderId="10" xfId="42" applyNumberFormat="1" applyFont="1" applyBorder="1" applyAlignment="1">
      <alignment/>
    </xf>
    <xf numFmtId="180" fontId="1" fillId="0" borderId="12" xfId="42" applyNumberFormat="1" applyFont="1" applyBorder="1" applyAlignment="1">
      <alignment/>
    </xf>
    <xf numFmtId="180" fontId="1" fillId="0" borderId="11" xfId="42" applyNumberFormat="1" applyFont="1" applyBorder="1" applyAlignment="1">
      <alignment/>
    </xf>
    <xf numFmtId="180" fontId="1" fillId="0" borderId="0" xfId="42"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42" applyNumberFormat="1" applyFont="1" applyBorder="1" applyAlignment="1">
      <alignment horizontal="center"/>
    </xf>
    <xf numFmtId="180" fontId="1" fillId="0" borderId="13" xfId="42"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14" xfId="0" applyNumberFormat="1" applyFont="1" applyBorder="1" applyAlignment="1">
      <alignment horizontal="center"/>
    </xf>
    <xf numFmtId="0" fontId="4" fillId="0" borderId="0" xfId="0" applyFont="1" applyAlignment="1">
      <alignment/>
    </xf>
    <xf numFmtId="180" fontId="1" fillId="0" borderId="15" xfId="42" applyNumberFormat="1" applyFont="1" applyBorder="1" applyAlignment="1">
      <alignment/>
    </xf>
    <xf numFmtId="37" fontId="1" fillId="0" borderId="15" xfId="0" applyNumberFormat="1" applyFont="1" applyBorder="1" applyAlignment="1">
      <alignment/>
    </xf>
    <xf numFmtId="37" fontId="1" fillId="0" borderId="12"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42" applyNumberFormat="1" applyFont="1" applyBorder="1" applyAlignment="1">
      <alignment horizontal="right"/>
    </xf>
    <xf numFmtId="0" fontId="1" fillId="0" borderId="10" xfId="0" applyFont="1" applyBorder="1" applyAlignment="1">
      <alignment horizontal="center"/>
    </xf>
    <xf numFmtId="180" fontId="1" fillId="0" borderId="16" xfId="42" applyNumberFormat="1" applyFont="1" applyBorder="1" applyAlignment="1">
      <alignment horizontal="center"/>
    </xf>
    <xf numFmtId="180" fontId="1" fillId="0" borderId="15" xfId="42" applyNumberFormat="1" applyFont="1" applyBorder="1" applyAlignment="1">
      <alignment horizontal="center"/>
    </xf>
    <xf numFmtId="0" fontId="1" fillId="0" borderId="17" xfId="0" applyFont="1" applyBorder="1" applyAlignment="1">
      <alignment/>
    </xf>
    <xf numFmtId="0" fontId="1" fillId="0" borderId="15" xfId="0" applyFont="1" applyBorder="1" applyAlignment="1">
      <alignment horizontal="center"/>
    </xf>
    <xf numFmtId="37" fontId="1" fillId="0" borderId="18"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9" xfId="0" applyFont="1" applyBorder="1" applyAlignment="1">
      <alignment horizontal="center"/>
    </xf>
    <xf numFmtId="0" fontId="3" fillId="0" borderId="0" xfId="0" applyFont="1" applyAlignment="1">
      <alignment horizontal="left"/>
    </xf>
    <xf numFmtId="182" fontId="1" fillId="0" borderId="20" xfId="42"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11"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11"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42" applyNumberFormat="1" applyFont="1" applyAlignment="1">
      <alignment horizontal="right"/>
    </xf>
    <xf numFmtId="37" fontId="1" fillId="0" borderId="0" xfId="0" applyNumberFormat="1" applyFont="1" applyAlignment="1">
      <alignment horizontal="right"/>
    </xf>
    <xf numFmtId="197" fontId="1" fillId="0" borderId="0" xfId="42" applyNumberFormat="1" applyFont="1" applyAlignment="1">
      <alignment horizontal="right"/>
    </xf>
    <xf numFmtId="37" fontId="1" fillId="0" borderId="21"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37" fontId="1" fillId="0" borderId="12" xfId="42" applyNumberFormat="1" applyFont="1" applyBorder="1" applyAlignment="1">
      <alignment/>
    </xf>
    <xf numFmtId="180" fontId="1" fillId="0" borderId="0" xfId="0" applyNumberFormat="1" applyFont="1" applyBorder="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top" wrapText="1"/>
    </xf>
    <xf numFmtId="0" fontId="7" fillId="0" borderId="0" xfId="0" applyFont="1" applyAlignment="1">
      <alignment/>
    </xf>
    <xf numFmtId="0" fontId="8" fillId="0" borderId="0" xfId="0" applyFont="1" applyAlignment="1">
      <alignment/>
    </xf>
    <xf numFmtId="180" fontId="3" fillId="0" borderId="0" xfId="42"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2" fillId="0" borderId="0" xfId="0" applyFont="1" applyFill="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3" fillId="0" borderId="0" xfId="0" applyFont="1" applyFill="1" applyAlignment="1">
      <alignment horizontal="left" wrapText="1"/>
    </xf>
    <xf numFmtId="0" fontId="12" fillId="0" borderId="0" xfId="0" applyFont="1" applyAlignment="1">
      <alignment/>
    </xf>
    <xf numFmtId="180" fontId="3" fillId="0" borderId="0" xfId="42" applyNumberFormat="1" applyFont="1" applyAlignment="1">
      <alignment horizontal="justify"/>
    </xf>
    <xf numFmtId="0" fontId="6" fillId="0" borderId="0" xfId="0" applyFont="1" applyAlignment="1">
      <alignment horizontal="justify"/>
    </xf>
    <xf numFmtId="180" fontId="3" fillId="0" borderId="11" xfId="42" applyNumberFormat="1" applyFont="1" applyBorder="1" applyAlignment="1">
      <alignment wrapText="1"/>
    </xf>
    <xf numFmtId="180" fontId="3" fillId="0" borderId="0" xfId="42" applyNumberFormat="1" applyFont="1" applyBorder="1" applyAlignment="1">
      <alignment wrapText="1"/>
    </xf>
    <xf numFmtId="180" fontId="3" fillId="0" borderId="0" xfId="42" applyNumberFormat="1" applyFont="1" applyFill="1" applyAlignment="1">
      <alignment wrapText="1"/>
    </xf>
    <xf numFmtId="180" fontId="3" fillId="0" borderId="10" xfId="42" applyNumberFormat="1" applyFont="1" applyFill="1" applyBorder="1" applyAlignment="1">
      <alignment wrapText="1"/>
    </xf>
    <xf numFmtId="200" fontId="1" fillId="0" borderId="0" xfId="0" applyNumberFormat="1" applyFont="1" applyAlignment="1">
      <alignment/>
    </xf>
    <xf numFmtId="0" fontId="8" fillId="0" borderId="0" xfId="0" applyFont="1" applyFill="1" applyAlignment="1">
      <alignment horizontal="justify" vertical="top" wrapText="1"/>
    </xf>
    <xf numFmtId="41" fontId="3" fillId="0" borderId="0" xfId="42" applyNumberFormat="1" applyFont="1" applyFill="1" applyBorder="1" applyAlignment="1">
      <alignment horizontal="right"/>
    </xf>
    <xf numFmtId="43" fontId="3" fillId="0" borderId="0" xfId="42" applyFont="1" applyAlignment="1">
      <alignment horizontal="right" wrapText="1"/>
    </xf>
    <xf numFmtId="180" fontId="3" fillId="0" borderId="20" xfId="42" applyNumberFormat="1" applyFont="1" applyBorder="1" applyAlignment="1">
      <alignment horizontal="justify"/>
    </xf>
    <xf numFmtId="0" fontId="3" fillId="0" borderId="0" xfId="0" applyFont="1" applyFill="1" applyAlignment="1">
      <alignment horizontal="justify" wrapText="1"/>
    </xf>
    <xf numFmtId="0" fontId="0" fillId="0" borderId="0" xfId="0" applyFont="1" applyAlignment="1">
      <alignment/>
    </xf>
    <xf numFmtId="37" fontId="1" fillId="0" borderId="0" xfId="0" applyNumberFormat="1" applyFont="1" applyFill="1" applyAlignment="1">
      <alignment/>
    </xf>
    <xf numFmtId="43" fontId="1" fillId="0" borderId="20" xfId="42" applyFont="1" applyBorder="1" applyAlignment="1">
      <alignment horizontal="right"/>
    </xf>
    <xf numFmtId="43" fontId="1" fillId="0" borderId="0" xfId="42" applyFont="1" applyBorder="1" applyAlignment="1">
      <alignment horizontal="right"/>
    </xf>
    <xf numFmtId="43" fontId="1" fillId="0" borderId="0" xfId="42" applyFont="1" applyAlignment="1">
      <alignment horizontal="right"/>
    </xf>
    <xf numFmtId="180" fontId="3" fillId="0" borderId="0" xfId="42" applyNumberFormat="1" applyFont="1" applyAlignment="1">
      <alignment horizontal="justify" wrapText="1"/>
    </xf>
    <xf numFmtId="41" fontId="3" fillId="0" borderId="20" xfId="42" applyNumberFormat="1" applyFont="1" applyFill="1" applyBorder="1" applyAlignment="1">
      <alignment horizontal="right"/>
    </xf>
    <xf numFmtId="37" fontId="1" fillId="0" borderId="0" xfId="0" applyNumberFormat="1" applyFont="1" applyFill="1" applyAlignment="1">
      <alignment horizontal="center"/>
    </xf>
    <xf numFmtId="37" fontId="1" fillId="0" borderId="0" xfId="0" applyNumberFormat="1" applyFont="1" applyFill="1" applyAlignment="1">
      <alignment horizontal="right"/>
    </xf>
    <xf numFmtId="37" fontId="1" fillId="0" borderId="0" xfId="0" applyNumberFormat="1" applyFont="1" applyFill="1" applyBorder="1" applyAlignment="1">
      <alignment/>
    </xf>
    <xf numFmtId="37" fontId="1" fillId="0" borderId="10" xfId="0" applyNumberFormat="1" applyFont="1" applyFill="1" applyBorder="1" applyAlignment="1">
      <alignment/>
    </xf>
    <xf numFmtId="200" fontId="1" fillId="0" borderId="0" xfId="0" applyNumberFormat="1" applyFont="1" applyFill="1" applyAlignment="1">
      <alignment/>
    </xf>
    <xf numFmtId="37" fontId="1" fillId="0" borderId="11" xfId="0" applyNumberFormat="1" applyFont="1" applyFill="1" applyBorder="1" applyAlignment="1">
      <alignment/>
    </xf>
    <xf numFmtId="39" fontId="1" fillId="0" borderId="0" xfId="0" applyNumberFormat="1" applyFont="1" applyFill="1" applyAlignment="1">
      <alignment/>
    </xf>
    <xf numFmtId="43" fontId="1" fillId="0" borderId="20" xfId="42" applyFont="1" applyFill="1" applyBorder="1" applyAlignment="1">
      <alignment horizontal="right"/>
    </xf>
    <xf numFmtId="180" fontId="3" fillId="0" borderId="11" xfId="42" applyNumberFormat="1" applyFont="1" applyFill="1" applyBorder="1" applyAlignment="1">
      <alignment wrapText="1"/>
    </xf>
    <xf numFmtId="0" fontId="3" fillId="0" borderId="0" xfId="0" applyFont="1" applyFill="1" applyAlignment="1">
      <alignment horizontal="right" wrapText="1"/>
    </xf>
    <xf numFmtId="180" fontId="3" fillId="0" borderId="0" xfId="42" applyNumberFormat="1" applyFont="1" applyFill="1" applyBorder="1" applyAlignment="1">
      <alignment wrapText="1"/>
    </xf>
    <xf numFmtId="0" fontId="1" fillId="0" borderId="22" xfId="0" applyFont="1" applyBorder="1" applyAlignment="1">
      <alignment horizontal="center"/>
    </xf>
    <xf numFmtId="0" fontId="2" fillId="0" borderId="0" xfId="0" applyFont="1" applyFill="1" applyAlignment="1">
      <alignment horizontal="justify" vertical="top"/>
    </xf>
    <xf numFmtId="0" fontId="3" fillId="0" borderId="0" xfId="0" applyFont="1" applyFill="1" applyAlignment="1">
      <alignment horizontal="left" vertical="center"/>
    </xf>
    <xf numFmtId="0" fontId="2" fillId="0" borderId="0" xfId="0" applyFont="1" applyFill="1" applyAlignment="1">
      <alignment horizontal="justify" vertical="center"/>
    </xf>
    <xf numFmtId="0" fontId="2" fillId="0" borderId="0" xfId="0" applyFont="1" applyFill="1" applyAlignment="1">
      <alignment wrapText="1"/>
    </xf>
    <xf numFmtId="180" fontId="3" fillId="0" borderId="0" xfId="42" applyNumberFormat="1" applyFont="1" applyBorder="1" applyAlignment="1">
      <alignment horizontal="justify" vertical="center" wrapText="1"/>
    </xf>
    <xf numFmtId="37" fontId="1" fillId="0" borderId="20" xfId="0" applyNumberFormat="1" applyFont="1" applyBorder="1" applyAlignment="1">
      <alignment/>
    </xf>
    <xf numFmtId="180" fontId="4" fillId="0" borderId="0" xfId="42" applyNumberFormat="1" applyFont="1" applyAlignment="1">
      <alignment horizontal="center" wrapText="1"/>
    </xf>
    <xf numFmtId="0" fontId="14" fillId="0" borderId="0" xfId="0" applyFont="1" applyAlignment="1">
      <alignment horizontal="center" wrapText="1"/>
    </xf>
    <xf numFmtId="180" fontId="3" fillId="0" borderId="0" xfId="42" applyNumberFormat="1" applyFont="1" applyFill="1" applyAlignment="1">
      <alignment horizontal="justify" vertical="center" wrapText="1"/>
    </xf>
    <xf numFmtId="180" fontId="3" fillId="0" borderId="11" xfId="42" applyNumberFormat="1" applyFont="1" applyFill="1" applyBorder="1" applyAlignment="1">
      <alignment horizontal="justify" vertical="center" wrapText="1"/>
    </xf>
    <xf numFmtId="0" fontId="8" fillId="0" borderId="0" xfId="0" applyFont="1" applyFill="1" applyAlignment="1">
      <alignment/>
    </xf>
    <xf numFmtId="0" fontId="8" fillId="0" borderId="0" xfId="0" applyFont="1" applyAlignment="1">
      <alignment/>
    </xf>
    <xf numFmtId="0" fontId="11" fillId="0" borderId="0" xfId="0" applyFont="1" applyFill="1" applyAlignment="1">
      <alignment horizontal="justify" vertical="top"/>
    </xf>
    <xf numFmtId="0" fontId="12" fillId="0" borderId="0" xfId="0" applyFont="1" applyFill="1" applyAlignment="1">
      <alignment horizontal="justify" vertical="center" wrapText="1"/>
    </xf>
    <xf numFmtId="0" fontId="12" fillId="0" borderId="0" xfId="0" applyFont="1" applyFill="1" applyAlignment="1">
      <alignment horizontal="justify" vertical="top" wrapText="1"/>
    </xf>
    <xf numFmtId="37" fontId="2" fillId="0" borderId="0" xfId="0" applyNumberFormat="1" applyFont="1" applyAlignment="1">
      <alignment/>
    </xf>
    <xf numFmtId="180" fontId="3" fillId="0" borderId="0" xfId="42" applyNumberFormat="1" applyFont="1" applyBorder="1" applyAlignment="1">
      <alignment horizontal="justify"/>
    </xf>
    <xf numFmtId="41" fontId="3" fillId="0" borderId="0" xfId="42" applyNumberFormat="1" applyFont="1" applyFill="1" applyBorder="1" applyAlignment="1">
      <alignment horizontal="right"/>
    </xf>
    <xf numFmtId="3" fontId="3" fillId="0" borderId="0" xfId="42" applyNumberFormat="1" applyFont="1" applyFill="1" applyBorder="1" applyAlignment="1">
      <alignment horizontal="right"/>
    </xf>
    <xf numFmtId="180" fontId="3" fillId="0" borderId="11" xfId="42" applyNumberFormat="1" applyFont="1" applyFill="1" applyBorder="1" applyAlignment="1">
      <alignment wrapText="1"/>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23" xfId="42" applyNumberFormat="1" applyFont="1" applyBorder="1" applyAlignment="1">
      <alignment horizontal="center"/>
    </xf>
    <xf numFmtId="180" fontId="1" fillId="0" borderId="12" xfId="42" applyNumberFormat="1" applyFont="1" applyBorder="1" applyAlignment="1">
      <alignment horizontal="center"/>
    </xf>
    <xf numFmtId="180" fontId="1" fillId="0" borderId="24" xfId="42" applyNumberFormat="1"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0" xfId="0" applyFont="1" applyAlignment="1">
      <alignment horizontal="justify"/>
    </xf>
    <xf numFmtId="180" fontId="4" fillId="0" borderId="0" xfId="42" applyNumberFormat="1" applyFont="1" applyAlignment="1">
      <alignment horizontal="center" wrapText="1"/>
    </xf>
    <xf numFmtId="0" fontId="14" fillId="0" borderId="0" xfId="0" applyFont="1" applyAlignment="1">
      <alignment horizontal="center" wrapText="1"/>
    </xf>
    <xf numFmtId="0" fontId="1"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justify"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0" xfId="0" applyNumberFormat="1" applyFont="1" applyAlignment="1">
      <alignment horizontal="justify" vertical="justify" wrapText="1"/>
    </xf>
    <xf numFmtId="0" fontId="3" fillId="0" borderId="0" xfId="0" applyNumberFormat="1" applyFont="1" applyFill="1" applyAlignment="1">
      <alignment horizontal="justify" vertical="top" wrapText="1"/>
    </xf>
    <xf numFmtId="0" fontId="3" fillId="0" borderId="0" xfId="0" applyFont="1" applyAlignment="1">
      <alignment horizontal="justify" wrapText="1"/>
    </xf>
    <xf numFmtId="0" fontId="3" fillId="0" borderId="0" xfId="0" applyFont="1" applyFill="1" applyAlignment="1">
      <alignment horizontal="justify" wrapText="1"/>
    </xf>
    <xf numFmtId="0" fontId="3" fillId="0" borderId="0" xfId="0" applyFont="1" applyAlignment="1">
      <alignment horizontal="left"/>
    </xf>
    <xf numFmtId="0" fontId="0" fillId="0" borderId="0" xfId="0" applyAlignment="1">
      <alignment wrapText="1"/>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Alignment="1">
      <alignment horizontal="left" wrapText="1"/>
    </xf>
    <xf numFmtId="0" fontId="8" fillId="0" borderId="0" xfId="0" applyFont="1" applyAlignment="1">
      <alignment horizontal="justify" vertical="center" wrapText="1"/>
    </xf>
    <xf numFmtId="0" fontId="3" fillId="0" borderId="0" xfId="0" applyFont="1" applyAlignment="1">
      <alignment horizontal="justify" vertical="top"/>
    </xf>
    <xf numFmtId="0" fontId="2" fillId="0" borderId="0" xfId="0" applyFont="1" applyAlignment="1">
      <alignment horizontal="left"/>
    </xf>
    <xf numFmtId="0" fontId="3" fillId="0" borderId="0" xfId="0" applyFont="1" applyFill="1" applyAlignment="1">
      <alignment horizontal="justify" vertical="center" wrapText="1"/>
    </xf>
    <xf numFmtId="0" fontId="2" fillId="0" borderId="0" xfId="0" applyFont="1" applyFill="1" applyAlignment="1">
      <alignment horizontal="justify" wrapText="1"/>
    </xf>
    <xf numFmtId="0" fontId="0" fillId="0" borderId="0" xfId="0" applyFill="1" applyAlignment="1">
      <alignment horizontal="justify" wrapText="1"/>
    </xf>
    <xf numFmtId="0" fontId="2" fillId="0" borderId="0" xfId="0" applyFont="1" applyAlignment="1">
      <alignment horizontal="left" vertical="top"/>
    </xf>
    <xf numFmtId="0" fontId="3" fillId="0" borderId="0" xfId="0" applyFont="1" applyFill="1" applyAlignment="1">
      <alignment horizontal="justify" vertical="top"/>
    </xf>
    <xf numFmtId="0" fontId="3" fillId="0" borderId="0" xfId="0" applyFont="1" applyFill="1" applyAlignment="1" quotePrefix="1">
      <alignment horizontal="justify" vertical="top"/>
    </xf>
    <xf numFmtId="0" fontId="3" fillId="0" borderId="0" xfId="0" applyFont="1" applyAlignment="1">
      <alignment horizontal="center"/>
    </xf>
    <xf numFmtId="0" fontId="8" fillId="0" borderId="0" xfId="0" applyFont="1" applyFill="1" applyAlignment="1">
      <alignment horizontal="justify" vertical="top" wrapText="1"/>
    </xf>
    <xf numFmtId="0" fontId="3"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2"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descr="ccb logo 6dd(a)"/>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I2" sqref="I2"/>
    </sheetView>
  </sheetViews>
  <sheetFormatPr defaultColWidth="9.140625" defaultRowHeight="12.75"/>
  <cols>
    <col min="1" max="1" width="29.8515625" style="1" customWidth="1"/>
    <col min="2" max="2" width="4.28125" style="40" customWidth="1"/>
    <col min="3" max="3" width="13.28125" style="6" bestFit="1" customWidth="1"/>
    <col min="4" max="4" width="2.28125" style="7" customWidth="1"/>
    <col min="5" max="5" width="13.28125" style="109" bestFit="1" customWidth="1"/>
    <col min="6" max="6" width="2.7109375" style="7" customWidth="1"/>
    <col min="7" max="7" width="13.28125" style="6" bestFit="1" customWidth="1"/>
    <col min="8" max="8" width="2.57421875" style="7" customWidth="1"/>
    <col min="9" max="9" width="13.28125" style="6" bestFit="1" customWidth="1"/>
    <col min="10" max="16384" width="9.140625" style="1" customWidth="1"/>
  </cols>
  <sheetData>
    <row r="1" ht="15.75">
      <c r="I1" s="142"/>
    </row>
    <row r="2" ht="12.75"/>
    <row r="3" ht="12.75"/>
    <row r="4" ht="12.75">
      <c r="A4" s="1" t="s">
        <v>64</v>
      </c>
    </row>
    <row r="6" spans="1:2" ht="12.75">
      <c r="A6" s="36" t="s">
        <v>9</v>
      </c>
      <c r="B6" s="49"/>
    </row>
    <row r="7" ht="12.75">
      <c r="A7" s="1" t="s">
        <v>204</v>
      </c>
    </row>
    <row r="8" ht="12" customHeight="1"/>
    <row r="9" ht="12" customHeight="1"/>
    <row r="10" spans="3:9" ht="12" customHeight="1">
      <c r="C10" s="148" t="s">
        <v>67</v>
      </c>
      <c r="D10" s="148"/>
      <c r="E10" s="148"/>
      <c r="G10" s="148" t="s">
        <v>66</v>
      </c>
      <c r="H10" s="148"/>
      <c r="I10" s="148"/>
    </row>
    <row r="11" spans="3:9" ht="12.75">
      <c r="C11" s="11"/>
      <c r="D11" s="10"/>
      <c r="E11" s="115"/>
      <c r="F11" s="10"/>
      <c r="G11" s="11"/>
      <c r="H11" s="10"/>
      <c r="I11" s="11"/>
    </row>
    <row r="12" spans="3:9" ht="12.75">
      <c r="C12" s="66" t="s">
        <v>57</v>
      </c>
      <c r="D12" s="10"/>
      <c r="E12" s="116" t="s">
        <v>57</v>
      </c>
      <c r="F12" s="10"/>
      <c r="G12" s="116" t="s">
        <v>207</v>
      </c>
      <c r="H12" s="10"/>
      <c r="I12" s="116" t="s">
        <v>207</v>
      </c>
    </row>
    <row r="13" spans="3:9" ht="12.75">
      <c r="C13" s="66" t="s">
        <v>205</v>
      </c>
      <c r="D13" s="10"/>
      <c r="E13" s="66" t="s">
        <v>206</v>
      </c>
      <c r="F13" s="10"/>
      <c r="G13" s="66" t="s">
        <v>205</v>
      </c>
      <c r="H13" s="10"/>
      <c r="I13" s="66" t="s">
        <v>206</v>
      </c>
    </row>
    <row r="14" spans="3:9" s="40" customFormat="1" ht="12.75">
      <c r="C14" s="66" t="s">
        <v>17</v>
      </c>
      <c r="D14" s="10"/>
      <c r="E14" s="116" t="s">
        <v>17</v>
      </c>
      <c r="F14" s="10"/>
      <c r="G14" s="66" t="s">
        <v>17</v>
      </c>
      <c r="H14" s="10"/>
      <c r="I14" s="66" t="s">
        <v>17</v>
      </c>
    </row>
    <row r="15" spans="2:9" s="40" customFormat="1" ht="12.75">
      <c r="B15" s="40" t="s">
        <v>43</v>
      </c>
      <c r="C15" s="66" t="s">
        <v>128</v>
      </c>
      <c r="D15" s="10"/>
      <c r="E15" s="116" t="s">
        <v>128</v>
      </c>
      <c r="F15" s="10"/>
      <c r="G15" s="66" t="s">
        <v>128</v>
      </c>
      <c r="H15" s="10"/>
      <c r="I15" s="66" t="s">
        <v>128</v>
      </c>
    </row>
    <row r="16" spans="1:9" ht="12.75">
      <c r="A16" s="36"/>
      <c r="I16" s="66"/>
    </row>
    <row r="17" spans="1:9" ht="12.75">
      <c r="A17" s="1" t="s">
        <v>10</v>
      </c>
      <c r="B17" s="40">
        <v>9</v>
      </c>
      <c r="C17" s="6">
        <v>94939</v>
      </c>
      <c r="E17" s="6">
        <v>79354</v>
      </c>
      <c r="G17" s="6">
        <v>175101</v>
      </c>
      <c r="I17" s="6">
        <v>170220</v>
      </c>
    </row>
    <row r="18" ht="12.75">
      <c r="E18" s="6"/>
    </row>
    <row r="19" spans="1:9" ht="12.75">
      <c r="A19" s="1" t="s">
        <v>68</v>
      </c>
      <c r="C19" s="7">
        <v>-59991</v>
      </c>
      <c r="E19" s="7">
        <v>-55531</v>
      </c>
      <c r="G19" s="7">
        <v>-113214</v>
      </c>
      <c r="I19" s="7">
        <v>-121558</v>
      </c>
    </row>
    <row r="20" spans="3:9" ht="12.75">
      <c r="C20" s="8"/>
      <c r="E20" s="118"/>
      <c r="G20" s="8"/>
      <c r="I20" s="8"/>
    </row>
    <row r="21" spans="1:9" ht="12.75">
      <c r="A21" s="1" t="s">
        <v>69</v>
      </c>
      <c r="C21" s="6">
        <f>SUM(C17:C19)</f>
        <v>34948</v>
      </c>
      <c r="E21" s="109">
        <f>SUM(E17:E19)</f>
        <v>23823</v>
      </c>
      <c r="G21" s="6">
        <f>SUM(G17:G19)</f>
        <v>61887</v>
      </c>
      <c r="I21" s="6">
        <f>SUM(I17:I19)</f>
        <v>48662</v>
      </c>
    </row>
    <row r="22" spans="3:5" ht="12.75">
      <c r="C22" s="102"/>
      <c r="D22" s="102"/>
      <c r="E22" s="119"/>
    </row>
    <row r="23" spans="1:9" ht="12.75">
      <c r="A23" s="1" t="s">
        <v>87</v>
      </c>
      <c r="C23" s="7">
        <v>2109</v>
      </c>
      <c r="E23" s="7">
        <v>3897</v>
      </c>
      <c r="G23" s="7">
        <v>6198</v>
      </c>
      <c r="I23" s="7">
        <v>5443</v>
      </c>
    </row>
    <row r="24" spans="3:9" ht="12.75">
      <c r="C24" s="7"/>
      <c r="E24" s="7"/>
      <c r="G24" s="7"/>
      <c r="I24" s="7"/>
    </row>
    <row r="25" spans="1:9" ht="12.75">
      <c r="A25" s="1" t="s">
        <v>78</v>
      </c>
      <c r="C25" s="6">
        <v>-1572</v>
      </c>
      <c r="E25" s="6">
        <v>-2378</v>
      </c>
      <c r="G25" s="6">
        <v>-3269</v>
      </c>
      <c r="I25" s="6">
        <v>-3872</v>
      </c>
    </row>
    <row r="26" ht="12.75">
      <c r="E26" s="6"/>
    </row>
    <row r="27" spans="1:9" ht="12.75">
      <c r="A27" s="1" t="s">
        <v>88</v>
      </c>
      <c r="C27" s="7">
        <v>-1007</v>
      </c>
      <c r="E27" s="7">
        <v>-1731</v>
      </c>
      <c r="G27" s="7">
        <v>-1997</v>
      </c>
      <c r="I27" s="7">
        <v>-4367</v>
      </c>
    </row>
    <row r="28" spans="3:9" ht="12.75">
      <c r="C28" s="7"/>
      <c r="E28" s="7"/>
      <c r="G28" s="7"/>
      <c r="I28" s="7"/>
    </row>
    <row r="29" spans="1:9" ht="12.75">
      <c r="A29" s="1" t="s">
        <v>45</v>
      </c>
      <c r="C29" s="7">
        <v>-836</v>
      </c>
      <c r="E29" s="7">
        <v>-1605</v>
      </c>
      <c r="G29" s="7">
        <v>-1827</v>
      </c>
      <c r="I29" s="7">
        <v>-2883</v>
      </c>
    </row>
    <row r="30" spans="3:9" ht="12.75">
      <c r="C30" s="8"/>
      <c r="E30" s="118"/>
      <c r="G30" s="8"/>
      <c r="I30" s="8"/>
    </row>
    <row r="31" spans="1:9" ht="12.75">
      <c r="A31" s="1" t="s">
        <v>89</v>
      </c>
      <c r="B31" s="40">
        <v>9</v>
      </c>
      <c r="C31" s="6">
        <f>SUM(C21:C30)</f>
        <v>33642</v>
      </c>
      <c r="E31" s="6">
        <f>SUM(E21:E30)</f>
        <v>22006</v>
      </c>
      <c r="G31" s="6">
        <f>SUM(G21:G30)</f>
        <v>60992</v>
      </c>
      <c r="I31" s="6">
        <f>SUM(I21:I30)</f>
        <v>42983</v>
      </c>
    </row>
    <row r="33" spans="1:9" ht="12.75">
      <c r="A33" s="1" t="s">
        <v>90</v>
      </c>
      <c r="B33" s="40">
        <v>19</v>
      </c>
      <c r="C33" s="7">
        <v>-673</v>
      </c>
      <c r="E33" s="7">
        <v>-131</v>
      </c>
      <c r="G33" s="7">
        <v>-257</v>
      </c>
      <c r="I33" s="7">
        <v>-154</v>
      </c>
    </row>
    <row r="34" spans="3:9" ht="12.75">
      <c r="C34" s="8"/>
      <c r="E34" s="118"/>
      <c r="G34" s="8"/>
      <c r="I34" s="8"/>
    </row>
    <row r="35" spans="1:9" ht="13.5" thickBot="1">
      <c r="A35" s="1" t="s">
        <v>91</v>
      </c>
      <c r="C35" s="9">
        <f>SUM(C31:C33)</f>
        <v>32969</v>
      </c>
      <c r="E35" s="120">
        <f>SUM(E31:E33)</f>
        <v>21875</v>
      </c>
      <c r="G35" s="9">
        <f>SUM(G31:G33)</f>
        <v>60735</v>
      </c>
      <c r="I35" s="9">
        <f>SUM(I31:I33)</f>
        <v>42829</v>
      </c>
    </row>
    <row r="36" ht="13.5" thickTop="1"/>
    <row r="37" spans="1:9" ht="12.75">
      <c r="A37" s="1" t="s">
        <v>92</v>
      </c>
      <c r="C37" s="7"/>
      <c r="E37" s="117"/>
      <c r="G37" s="7"/>
      <c r="I37" s="7"/>
    </row>
    <row r="38" spans="1:9" ht="13.5" thickBot="1">
      <c r="A38" s="1" t="s">
        <v>93</v>
      </c>
      <c r="C38" s="132">
        <f>C35</f>
        <v>32969</v>
      </c>
      <c r="E38" s="132">
        <f>E35</f>
        <v>21875</v>
      </c>
      <c r="G38" s="132">
        <f>G35</f>
        <v>60735</v>
      </c>
      <c r="I38" s="132">
        <f>I35</f>
        <v>42829</v>
      </c>
    </row>
    <row r="39" spans="3:9" ht="13.5" thickTop="1">
      <c r="C39" s="7"/>
      <c r="E39" s="117"/>
      <c r="G39" s="7"/>
      <c r="I39" s="117"/>
    </row>
    <row r="41" ht="12.75">
      <c r="A41" s="1" t="s">
        <v>94</v>
      </c>
    </row>
    <row r="42" ht="12.75">
      <c r="A42" s="1" t="s">
        <v>177</v>
      </c>
    </row>
    <row r="44" spans="1:9" ht="12.75">
      <c r="A44" s="4" t="s">
        <v>167</v>
      </c>
      <c r="B44" s="50">
        <v>27</v>
      </c>
      <c r="C44" s="111">
        <f>Notes!C238</f>
        <v>9.307045847836335</v>
      </c>
      <c r="E44" s="121">
        <v>6.23</v>
      </c>
      <c r="G44" s="112">
        <f>Notes!D238</f>
        <v>17.175507757045818</v>
      </c>
      <c r="I44" s="60">
        <v>12.21</v>
      </c>
    </row>
    <row r="46" spans="1:9" ht="13.5" thickBot="1">
      <c r="A46" s="4" t="s">
        <v>168</v>
      </c>
      <c r="B46" s="50">
        <v>27</v>
      </c>
      <c r="C46" s="110">
        <f>Notes!C251</f>
        <v>9.160421997905015</v>
      </c>
      <c r="E46" s="122">
        <v>6.07</v>
      </c>
      <c r="G46" s="110">
        <f>Notes!D251</f>
        <v>16.92041956288568</v>
      </c>
      <c r="I46" s="110">
        <v>11.9</v>
      </c>
    </row>
    <row r="47" ht="13.5" thickTop="1"/>
    <row r="50" ht="12.75">
      <c r="A50" s="1" t="s">
        <v>65</v>
      </c>
    </row>
    <row r="51" spans="1:9" ht="38.25" customHeight="1">
      <c r="A51" s="147" t="s">
        <v>188</v>
      </c>
      <c r="B51" s="147"/>
      <c r="C51" s="147"/>
      <c r="D51" s="147"/>
      <c r="E51" s="147"/>
      <c r="F51" s="147"/>
      <c r="G51" s="147"/>
      <c r="H51" s="147"/>
      <c r="I51" s="147"/>
    </row>
    <row r="54" ht="12.75">
      <c r="C54" s="1"/>
    </row>
  </sheetData>
  <sheetProtection password="BFC0" sheet="1" selectLockedCells="1" selectUnlockedCells="1"/>
  <mergeCells count="3">
    <mergeCell ref="A51:I51"/>
    <mergeCell ref="C10:E10"/>
    <mergeCell ref="G10:I10"/>
  </mergeCells>
  <printOptions/>
  <pageMargins left="0.57" right="0.6" top="0.5" bottom="0.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E2" sqref="E2"/>
    </sheetView>
  </sheetViews>
  <sheetFormatPr defaultColWidth="9.140625" defaultRowHeight="12.75"/>
  <cols>
    <col min="1" max="1" width="55.00390625" style="1" customWidth="1"/>
    <col min="2" max="2" width="4.7109375" style="40" bestFit="1" customWidth="1"/>
    <col min="3" max="3" width="12.00390625" style="12" bestFit="1" customWidth="1"/>
    <col min="4" max="4" width="1.7109375" style="1" customWidth="1"/>
    <col min="5" max="5" width="10.8515625" style="6" bestFit="1" customWidth="1"/>
    <col min="6" max="16384" width="9.140625" style="1" customWidth="1"/>
  </cols>
  <sheetData>
    <row r="1" ht="15.75">
      <c r="E1" s="142"/>
    </row>
    <row r="2" ht="12.75"/>
    <row r="3" ht="12.75"/>
    <row r="4" ht="12.75">
      <c r="A4" s="1" t="s">
        <v>64</v>
      </c>
    </row>
    <row r="6" ht="12.75">
      <c r="A6" s="36" t="s">
        <v>11</v>
      </c>
    </row>
    <row r="7" ht="12.75">
      <c r="A7" s="1" t="s">
        <v>208</v>
      </c>
    </row>
    <row r="9" spans="3:5" ht="12.75">
      <c r="C9" s="65" t="s">
        <v>107</v>
      </c>
      <c r="E9" s="66" t="s">
        <v>108</v>
      </c>
    </row>
    <row r="10" spans="3:5" ht="12.75">
      <c r="C10" s="65" t="s">
        <v>205</v>
      </c>
      <c r="D10" s="40"/>
      <c r="E10" s="65" t="s">
        <v>185</v>
      </c>
    </row>
    <row r="11" spans="3:5" ht="12.75">
      <c r="C11" s="65" t="s">
        <v>17</v>
      </c>
      <c r="D11" s="40"/>
      <c r="E11" s="66" t="s">
        <v>17</v>
      </c>
    </row>
    <row r="12" spans="2:5" ht="12.75">
      <c r="B12" s="40" t="s">
        <v>43</v>
      </c>
      <c r="C12" s="66" t="s">
        <v>128</v>
      </c>
      <c r="E12" s="66" t="s">
        <v>129</v>
      </c>
    </row>
    <row r="13" spans="1:5" ht="12.75">
      <c r="A13" s="36" t="s">
        <v>96</v>
      </c>
      <c r="C13" s="65"/>
      <c r="E13" s="66"/>
    </row>
    <row r="14" ht="12.75">
      <c r="A14" s="36" t="s">
        <v>97</v>
      </c>
    </row>
    <row r="15" spans="1:5" ht="12.75">
      <c r="A15" s="1" t="s">
        <v>109</v>
      </c>
      <c r="C15" s="17">
        <v>102921</v>
      </c>
      <c r="D15" s="2"/>
      <c r="E15" s="17">
        <v>103501</v>
      </c>
    </row>
    <row r="16" spans="1:5" ht="12.75">
      <c r="A16" s="1" t="s">
        <v>135</v>
      </c>
      <c r="C16" s="17">
        <v>5896</v>
      </c>
      <c r="D16" s="2"/>
      <c r="E16" s="17">
        <v>5940</v>
      </c>
    </row>
    <row r="17" spans="1:5" ht="12.75">
      <c r="A17" s="1" t="s">
        <v>145</v>
      </c>
      <c r="C17" s="17">
        <v>5884</v>
      </c>
      <c r="E17" s="17">
        <v>5884</v>
      </c>
    </row>
    <row r="18" spans="1:5" ht="12.75">
      <c r="A18" s="1" t="s">
        <v>169</v>
      </c>
      <c r="C18" s="17">
        <v>14</v>
      </c>
      <c r="E18" s="17">
        <v>16</v>
      </c>
    </row>
    <row r="19" spans="3:5" ht="12.75">
      <c r="C19" s="71">
        <f>SUM(C15:C18)</f>
        <v>114715</v>
      </c>
      <c r="E19" s="71">
        <f>SUM(E15:E18)</f>
        <v>115341</v>
      </c>
    </row>
    <row r="20" ht="12.75">
      <c r="C20" s="17"/>
    </row>
    <row r="21" ht="12.75">
      <c r="A21" s="36" t="s">
        <v>98</v>
      </c>
    </row>
    <row r="22" spans="1:5" ht="12.75">
      <c r="A22" s="1" t="s">
        <v>12</v>
      </c>
      <c r="C22" s="12">
        <v>713200</v>
      </c>
      <c r="E22" s="12">
        <v>608709</v>
      </c>
    </row>
    <row r="23" spans="1:5" ht="12.75">
      <c r="A23" s="1" t="s">
        <v>110</v>
      </c>
      <c r="B23" s="40">
        <v>15</v>
      </c>
      <c r="C23" s="12">
        <v>17343</v>
      </c>
      <c r="E23" s="12">
        <v>17336</v>
      </c>
    </row>
    <row r="24" spans="1:5" ht="12.75">
      <c r="A24" s="1" t="s">
        <v>173</v>
      </c>
      <c r="C24" s="12">
        <v>13780</v>
      </c>
      <c r="E24" s="12">
        <v>13551</v>
      </c>
    </row>
    <row r="25" spans="1:5" ht="12.75">
      <c r="A25" s="1" t="s">
        <v>111</v>
      </c>
      <c r="B25" s="40">
        <v>15</v>
      </c>
      <c r="C25" s="12">
        <v>39689</v>
      </c>
      <c r="E25" s="12">
        <v>33734</v>
      </c>
    </row>
    <row r="26" spans="1:5" ht="12.75">
      <c r="A26" s="1" t="s">
        <v>112</v>
      </c>
      <c r="C26" s="12">
        <v>935</v>
      </c>
      <c r="E26" s="12">
        <v>923</v>
      </c>
    </row>
    <row r="27" spans="1:5" ht="12.75">
      <c r="A27" s="1" t="s">
        <v>80</v>
      </c>
      <c r="C27" s="12">
        <v>92798</v>
      </c>
      <c r="E27" s="12">
        <v>72728</v>
      </c>
    </row>
    <row r="28" spans="3:5" ht="12.75">
      <c r="C28" s="15">
        <f>SUM(C22:C27)</f>
        <v>877745</v>
      </c>
      <c r="E28" s="39">
        <f>SUM(E22:E27)</f>
        <v>746981</v>
      </c>
    </row>
    <row r="30" spans="1:5" ht="13.5" thickBot="1">
      <c r="A30" s="36" t="s">
        <v>99</v>
      </c>
      <c r="C30" s="16">
        <f>+C19+C28</f>
        <v>992460</v>
      </c>
      <c r="E30" s="16">
        <f>+E19+E28</f>
        <v>862322</v>
      </c>
    </row>
    <row r="31" ht="13.5" thickTop="1">
      <c r="A31" s="36"/>
    </row>
    <row r="32" ht="12.75">
      <c r="A32" s="36" t="s">
        <v>100</v>
      </c>
    </row>
    <row r="33" ht="12.75">
      <c r="A33" s="36" t="s">
        <v>101</v>
      </c>
    </row>
    <row r="34" spans="1:5" ht="12.75">
      <c r="A34" s="1" t="s">
        <v>113</v>
      </c>
      <c r="C34" s="12">
        <f>'ES'!C46</f>
        <v>71809</v>
      </c>
      <c r="E34" s="12">
        <v>70561</v>
      </c>
    </row>
    <row r="35" spans="1:5" ht="12.75">
      <c r="A35" s="1" t="s">
        <v>114</v>
      </c>
      <c r="C35" s="12">
        <f>'ES'!D46</f>
        <v>17609</v>
      </c>
      <c r="E35" s="12">
        <v>15675</v>
      </c>
    </row>
    <row r="36" spans="1:5" ht="12.75">
      <c r="A36" s="1" t="s">
        <v>115</v>
      </c>
      <c r="C36" s="12">
        <f>'ES'!E46</f>
        <v>2659</v>
      </c>
      <c r="E36" s="12">
        <v>174</v>
      </c>
    </row>
    <row r="37" spans="1:5" ht="12.75">
      <c r="A37" s="1" t="s">
        <v>116</v>
      </c>
      <c r="C37" s="12">
        <f>'ES'!F46</f>
        <v>282296</v>
      </c>
      <c r="E37" s="12">
        <v>221561</v>
      </c>
    </row>
    <row r="38" spans="1:5" ht="12.75">
      <c r="A38" s="36" t="s">
        <v>102</v>
      </c>
      <c r="C38" s="15">
        <f>SUM(C34:C37)</f>
        <v>374373</v>
      </c>
      <c r="E38" s="15">
        <f>SUM(E34:E37)</f>
        <v>307971</v>
      </c>
    </row>
    <row r="39" ht="12.75">
      <c r="A39" s="36"/>
    </row>
    <row r="40" ht="12.75">
      <c r="A40" s="36" t="s">
        <v>103</v>
      </c>
    </row>
    <row r="41" spans="1:5" ht="12.75">
      <c r="A41" s="1" t="s">
        <v>119</v>
      </c>
      <c r="B41" s="40">
        <v>23</v>
      </c>
      <c r="C41" s="12">
        <v>20366</v>
      </c>
      <c r="E41" s="12">
        <v>17875</v>
      </c>
    </row>
    <row r="42" spans="1:5" ht="12.75">
      <c r="A42" s="1" t="s">
        <v>25</v>
      </c>
      <c r="C42" s="12">
        <v>5850</v>
      </c>
      <c r="E42" s="12">
        <v>6548</v>
      </c>
    </row>
    <row r="43" spans="3:5" ht="12.75">
      <c r="C43" s="15">
        <f>SUM(C41:C42)</f>
        <v>26216</v>
      </c>
      <c r="E43" s="15">
        <f>SUM(E41:E42)</f>
        <v>24423</v>
      </c>
    </row>
    <row r="44" ht="12.75">
      <c r="A44" s="36"/>
    </row>
    <row r="45" ht="12.75">
      <c r="A45" s="36" t="s">
        <v>104</v>
      </c>
    </row>
    <row r="46" spans="1:5" ht="12.75">
      <c r="A46" s="1" t="s">
        <v>119</v>
      </c>
      <c r="B46" s="40">
        <v>23</v>
      </c>
      <c r="C46" s="12">
        <v>111288</v>
      </c>
      <c r="E46" s="12">
        <v>72693</v>
      </c>
    </row>
    <row r="47" spans="1:5" ht="12.75">
      <c r="A47" s="1" t="s">
        <v>117</v>
      </c>
      <c r="C47" s="12">
        <v>9903</v>
      </c>
      <c r="E47" s="12">
        <v>13061</v>
      </c>
    </row>
    <row r="48" spans="1:5" ht="12.75">
      <c r="A48" s="1" t="s">
        <v>174</v>
      </c>
      <c r="C48" s="12">
        <v>0</v>
      </c>
      <c r="E48" s="12">
        <v>5929</v>
      </c>
    </row>
    <row r="49" spans="1:5" ht="12.75">
      <c r="A49" s="1" t="s">
        <v>118</v>
      </c>
      <c r="B49" s="40">
        <v>15</v>
      </c>
      <c r="C49" s="12">
        <v>469768</v>
      </c>
      <c r="E49" s="12">
        <v>437766</v>
      </c>
    </row>
    <row r="50" spans="1:5" ht="12.75">
      <c r="A50" s="1" t="s">
        <v>120</v>
      </c>
      <c r="C50" s="12">
        <v>912</v>
      </c>
      <c r="E50" s="12">
        <v>479</v>
      </c>
    </row>
    <row r="51" spans="3:5" ht="12.75">
      <c r="C51" s="15">
        <f>SUM(C46:C50)</f>
        <v>591871</v>
      </c>
      <c r="E51" s="15">
        <f>SUM(E46:E50)</f>
        <v>529928</v>
      </c>
    </row>
    <row r="52" spans="3:5" ht="12.75">
      <c r="C52" s="37"/>
      <c r="E52" s="38"/>
    </row>
    <row r="53" spans="1:5" ht="12.75">
      <c r="A53" s="36" t="s">
        <v>105</v>
      </c>
      <c r="C53" s="15">
        <f>+C43+C51</f>
        <v>618087</v>
      </c>
      <c r="E53" s="15">
        <f>+E43+E51</f>
        <v>554351</v>
      </c>
    </row>
    <row r="55" spans="1:5" ht="13.5" thickBot="1">
      <c r="A55" s="36" t="s">
        <v>106</v>
      </c>
      <c r="B55" s="1"/>
      <c r="C55" s="61">
        <f>+C38+C53</f>
        <v>992460</v>
      </c>
      <c r="E55" s="61">
        <f>+E38+E53</f>
        <v>862322</v>
      </c>
    </row>
    <row r="56" spans="2:5" ht="13.5" thickTop="1">
      <c r="B56" s="1"/>
      <c r="C56" s="1"/>
      <c r="E56" s="1"/>
    </row>
    <row r="57" spans="3:5" ht="12.75">
      <c r="C57" s="1"/>
      <c r="E57" s="1"/>
    </row>
    <row r="58" spans="1:5" ht="13.5" thickBot="1">
      <c r="A58" s="1" t="s">
        <v>126</v>
      </c>
      <c r="C58" s="53">
        <f>C38/(C34/0.2)</f>
        <v>1.0426910275870713</v>
      </c>
      <c r="E58" s="53">
        <f>E38/(E34/0.2)</f>
        <v>0.8729213021357407</v>
      </c>
    </row>
    <row r="59" spans="2:7" ht="13.5" thickTop="1">
      <c r="B59" s="10"/>
      <c r="C59" s="6"/>
      <c r="D59" s="7"/>
      <c r="F59" s="7"/>
      <c r="G59" s="6"/>
    </row>
    <row r="60" spans="2:7" ht="12.75">
      <c r="B60" s="10"/>
      <c r="C60" s="6"/>
      <c r="D60" s="7"/>
      <c r="F60" s="7"/>
      <c r="G60" s="6"/>
    </row>
    <row r="61" spans="1:7" ht="12.75">
      <c r="A61" s="1" t="s">
        <v>65</v>
      </c>
      <c r="B61" s="10"/>
      <c r="C61" s="6"/>
      <c r="D61" s="7"/>
      <c r="F61" s="7"/>
      <c r="G61" s="6"/>
    </row>
    <row r="62" spans="1:7" ht="40.5" customHeight="1">
      <c r="A62" s="147" t="s">
        <v>187</v>
      </c>
      <c r="B62" s="147"/>
      <c r="C62" s="147"/>
      <c r="D62" s="147"/>
      <c r="E62" s="147"/>
      <c r="F62" s="33"/>
      <c r="G62" s="33"/>
    </row>
  </sheetData>
  <sheetProtection password="BFC0" sheet="1" selectLockedCells="1" selectUnlockedCells="1"/>
  <mergeCells count="1">
    <mergeCell ref="A62:E62"/>
  </mergeCells>
  <printOptions/>
  <pageMargins left="0.75" right="0.75" top="0.5" bottom="0.5" header="0.5" footer="0.5"/>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A8" sqref="A8"/>
    </sheetView>
  </sheetViews>
  <sheetFormatPr defaultColWidth="9.140625" defaultRowHeight="12.75"/>
  <cols>
    <col min="1" max="1" width="35.421875" style="1" customWidth="1"/>
    <col min="2" max="2" width="6.57421875" style="40" customWidth="1"/>
    <col min="3" max="3" width="9.8515625" style="12" bestFit="1" customWidth="1"/>
    <col min="4" max="4" width="9.8515625" style="17" bestFit="1" customWidth="1"/>
    <col min="5" max="5" width="9.8515625" style="1" bestFit="1" customWidth="1"/>
    <col min="6" max="6" width="10.8515625" style="6" bestFit="1" customWidth="1"/>
    <col min="7" max="7" width="11.00390625" style="2" customWidth="1"/>
    <col min="8" max="16384" width="9.140625" style="1" customWidth="1"/>
  </cols>
  <sheetData>
    <row r="1" ht="15.75">
      <c r="G1" s="142"/>
    </row>
    <row r="2" ht="12.75"/>
    <row r="3" ht="12.75"/>
    <row r="4" spans="1:2" ht="12.75">
      <c r="A4" s="1" t="s">
        <v>64</v>
      </c>
      <c r="B4" s="13"/>
    </row>
    <row r="6" spans="1:2" ht="12.75">
      <c r="A6" s="36" t="s">
        <v>48</v>
      </c>
      <c r="B6" s="49"/>
    </row>
    <row r="7" ht="12.75">
      <c r="A7" s="1" t="s">
        <v>204</v>
      </c>
    </row>
    <row r="10" spans="3:7" ht="12.75" customHeight="1">
      <c r="C10" s="149" t="s">
        <v>121</v>
      </c>
      <c r="D10" s="150"/>
      <c r="E10" s="150"/>
      <c r="F10" s="150"/>
      <c r="G10" s="151"/>
    </row>
    <row r="11" spans="3:7" ht="12.75">
      <c r="C11" s="152" t="s">
        <v>13</v>
      </c>
      <c r="D11" s="153"/>
      <c r="E11" s="154"/>
      <c r="F11" s="68" t="s">
        <v>14</v>
      </c>
      <c r="G11" s="126"/>
    </row>
    <row r="12" spans="3:7" ht="12.75">
      <c r="C12" s="44" t="s">
        <v>31</v>
      </c>
      <c r="D12" s="45" t="s">
        <v>31</v>
      </c>
      <c r="E12" s="47" t="s">
        <v>44</v>
      </c>
      <c r="F12" s="48" t="s">
        <v>15</v>
      </c>
      <c r="G12" s="126" t="s">
        <v>16</v>
      </c>
    </row>
    <row r="13" spans="3:7" ht="12.75">
      <c r="C13" s="32" t="s">
        <v>82</v>
      </c>
      <c r="D13" s="31" t="s">
        <v>83</v>
      </c>
      <c r="E13" s="5" t="s">
        <v>84</v>
      </c>
      <c r="F13" s="35" t="s">
        <v>124</v>
      </c>
      <c r="G13" s="126"/>
    </row>
    <row r="14" spans="3:7" ht="12.75">
      <c r="C14" s="46"/>
      <c r="D14" s="3"/>
      <c r="E14" s="43" t="s">
        <v>85</v>
      </c>
      <c r="F14" s="51"/>
      <c r="G14" s="51"/>
    </row>
    <row r="15" spans="2:7" ht="12.75">
      <c r="B15" s="40" t="s">
        <v>43</v>
      </c>
      <c r="C15" s="31" t="s">
        <v>17</v>
      </c>
      <c r="D15" s="31" t="s">
        <v>17</v>
      </c>
      <c r="E15" s="5" t="s">
        <v>17</v>
      </c>
      <c r="F15" s="10" t="s">
        <v>17</v>
      </c>
      <c r="G15" s="10" t="s">
        <v>17</v>
      </c>
    </row>
    <row r="16" spans="3:6" ht="12" customHeight="1">
      <c r="C16" s="13"/>
      <c r="D16" s="13"/>
      <c r="E16" s="13"/>
      <c r="F16" s="13"/>
    </row>
    <row r="17" ht="12" customHeight="1">
      <c r="A17" s="76" t="s">
        <v>209</v>
      </c>
    </row>
    <row r="18" ht="12" customHeight="1">
      <c r="A18" s="36"/>
    </row>
    <row r="19" spans="1:7" ht="12" customHeight="1">
      <c r="A19" s="36" t="s">
        <v>175</v>
      </c>
      <c r="C19" s="12">
        <v>70008</v>
      </c>
      <c r="D19" s="17">
        <v>14818</v>
      </c>
      <c r="E19" s="6">
        <v>-7285</v>
      </c>
      <c r="F19" s="6">
        <v>137123</v>
      </c>
      <c r="G19" s="72">
        <f>SUM(C19:F19)</f>
        <v>214664</v>
      </c>
    </row>
    <row r="20" spans="1:7" ht="12" customHeight="1">
      <c r="A20" s="36"/>
      <c r="E20" s="12"/>
      <c r="G20" s="72"/>
    </row>
    <row r="21" ht="12" customHeight="1">
      <c r="A21" s="1" t="s">
        <v>143</v>
      </c>
    </row>
    <row r="22" spans="1:7" ht="12" customHeight="1">
      <c r="A22" s="1" t="s">
        <v>144</v>
      </c>
      <c r="C22" s="12">
        <v>279</v>
      </c>
      <c r="D22" s="17">
        <v>433</v>
      </c>
      <c r="E22" s="12">
        <v>0</v>
      </c>
      <c r="F22" s="12">
        <v>0</v>
      </c>
      <c r="G22" s="72">
        <f>SUM(C22:F22)</f>
        <v>712</v>
      </c>
    </row>
    <row r="23" ht="12" customHeight="1"/>
    <row r="24" spans="1:7" ht="12" customHeight="1">
      <c r="A24" s="1" t="s">
        <v>213</v>
      </c>
      <c r="C24" s="12">
        <v>0</v>
      </c>
      <c r="D24" s="17">
        <v>-1</v>
      </c>
      <c r="E24" s="12">
        <v>0</v>
      </c>
      <c r="F24" s="12">
        <v>0</v>
      </c>
      <c r="G24" s="72">
        <f>SUM(C24:F24)</f>
        <v>-1</v>
      </c>
    </row>
    <row r="25" ht="12" customHeight="1"/>
    <row r="26" spans="1:7" ht="12.75">
      <c r="A26" s="1" t="s">
        <v>91</v>
      </c>
      <c r="C26" s="17">
        <v>0</v>
      </c>
      <c r="D26" s="17">
        <v>0</v>
      </c>
      <c r="E26" s="17">
        <v>0</v>
      </c>
      <c r="F26" s="6">
        <f>'IS'!I38</f>
        <v>42829</v>
      </c>
      <c r="G26" s="72">
        <f>SUM(C26:F26)</f>
        <v>42829</v>
      </c>
    </row>
    <row r="27" ht="12" customHeight="1"/>
    <row r="28" ht="12.75">
      <c r="A28" s="41" t="s">
        <v>122</v>
      </c>
    </row>
    <row r="29" spans="1:7" ht="12.75">
      <c r="A29" s="1" t="s">
        <v>123</v>
      </c>
      <c r="C29" s="17">
        <v>0</v>
      </c>
      <c r="D29" s="17">
        <v>0</v>
      </c>
      <c r="E29" s="42">
        <f>-7741-E19</f>
        <v>-456</v>
      </c>
      <c r="F29" s="17">
        <v>0</v>
      </c>
      <c r="G29" s="72">
        <f>SUM(C29:F29)</f>
        <v>-456</v>
      </c>
    </row>
    <row r="30" spans="3:7" ht="12.75">
      <c r="C30" s="17"/>
      <c r="E30" s="42"/>
      <c r="F30" s="17"/>
      <c r="G30" s="72"/>
    </row>
    <row r="31" spans="1:7" ht="13.5" thickBot="1">
      <c r="A31" s="36" t="s">
        <v>210</v>
      </c>
      <c r="C31" s="9">
        <f>SUM(C19:C30)</f>
        <v>70287</v>
      </c>
      <c r="D31" s="9">
        <f>SUM(D19:D30)</f>
        <v>15250</v>
      </c>
      <c r="E31" s="9">
        <f>SUM(E19:E30)</f>
        <v>-7741</v>
      </c>
      <c r="F31" s="9">
        <f>SUM(F19:F30)</f>
        <v>179952</v>
      </c>
      <c r="G31" s="9">
        <f>SUM(G19:G30)</f>
        <v>257748</v>
      </c>
    </row>
    <row r="32" ht="13.5" thickTop="1"/>
    <row r="34" spans="1:6" ht="12" customHeight="1">
      <c r="A34" s="76" t="s">
        <v>211</v>
      </c>
      <c r="C34" s="13"/>
      <c r="D34" s="13"/>
      <c r="E34" s="13"/>
      <c r="F34" s="13"/>
    </row>
    <row r="35" spans="1:6" ht="12" customHeight="1">
      <c r="A35" s="36"/>
      <c r="C35" s="13"/>
      <c r="D35" s="13"/>
      <c r="E35" s="13"/>
      <c r="F35" s="13"/>
    </row>
    <row r="36" spans="1:7" ht="12" customHeight="1">
      <c r="A36" s="36" t="s">
        <v>186</v>
      </c>
      <c r="C36" s="12">
        <v>70561</v>
      </c>
      <c r="D36" s="17">
        <v>15675</v>
      </c>
      <c r="E36" s="6">
        <v>174</v>
      </c>
      <c r="F36" s="6">
        <v>221561</v>
      </c>
      <c r="G36" s="72">
        <f>SUM(C36:F36)</f>
        <v>307971</v>
      </c>
    </row>
    <row r="37" ht="12" customHeight="1"/>
    <row r="38" ht="12" customHeight="1">
      <c r="A38" s="1" t="s">
        <v>143</v>
      </c>
    </row>
    <row r="39" spans="1:7" ht="12" customHeight="1">
      <c r="A39" s="1" t="s">
        <v>144</v>
      </c>
      <c r="B39" s="40">
        <v>7</v>
      </c>
      <c r="C39" s="12">
        <v>1248</v>
      </c>
      <c r="D39" s="17">
        <v>1934</v>
      </c>
      <c r="E39" s="12">
        <v>0</v>
      </c>
      <c r="F39" s="12">
        <v>0</v>
      </c>
      <c r="G39" s="72">
        <f>SUM(C39:F39)</f>
        <v>3182</v>
      </c>
    </row>
    <row r="40" ht="12" customHeight="1"/>
    <row r="41" spans="1:7" ht="12.75">
      <c r="A41" s="1" t="s">
        <v>91</v>
      </c>
      <c r="C41" s="17">
        <v>0</v>
      </c>
      <c r="D41" s="17">
        <v>0</v>
      </c>
      <c r="E41" s="17">
        <v>0</v>
      </c>
      <c r="F41" s="6">
        <f>'IS'!G38</f>
        <v>60735</v>
      </c>
      <c r="G41" s="72">
        <f>SUM(C41:F41)</f>
        <v>60735</v>
      </c>
    </row>
    <row r="42" ht="12" customHeight="1"/>
    <row r="43" ht="12.75">
      <c r="A43" s="41" t="s">
        <v>122</v>
      </c>
    </row>
    <row r="44" spans="1:7" ht="12.75">
      <c r="A44" s="1" t="s">
        <v>199</v>
      </c>
      <c r="C44" s="17">
        <v>0</v>
      </c>
      <c r="D44" s="17">
        <v>0</v>
      </c>
      <c r="E44" s="42">
        <f>2659-E36</f>
        <v>2485</v>
      </c>
      <c r="F44" s="17">
        <v>0</v>
      </c>
      <c r="G44" s="72">
        <f>SUM(C44:F44)</f>
        <v>2485</v>
      </c>
    </row>
    <row r="45" spans="3:7" ht="12.75">
      <c r="C45" s="17"/>
      <c r="E45" s="42"/>
      <c r="F45" s="17"/>
      <c r="G45" s="72"/>
    </row>
    <row r="46" spans="1:7" ht="13.5" thickBot="1">
      <c r="A46" s="36" t="s">
        <v>212</v>
      </c>
      <c r="C46" s="16">
        <f>SUM(C34:C45)</f>
        <v>71809</v>
      </c>
      <c r="D46" s="16">
        <f>SUM(D34:D45)</f>
        <v>17609</v>
      </c>
      <c r="E46" s="16">
        <f>SUM(E34:E45)</f>
        <v>2659</v>
      </c>
      <c r="F46" s="16">
        <f>SUM(F34:F45)</f>
        <v>282296</v>
      </c>
      <c r="G46" s="16">
        <f>SUM(G34:G45)</f>
        <v>374373</v>
      </c>
    </row>
    <row r="47" ht="13.5" thickTop="1"/>
    <row r="51" spans="1:4" ht="12.75">
      <c r="A51" s="1" t="s">
        <v>65</v>
      </c>
      <c r="C51" s="1"/>
      <c r="D51" s="1"/>
    </row>
    <row r="52" spans="1:7" ht="41.25" customHeight="1">
      <c r="A52" s="147" t="s">
        <v>189</v>
      </c>
      <c r="B52" s="147"/>
      <c r="C52" s="147"/>
      <c r="D52" s="147"/>
      <c r="E52" s="147"/>
      <c r="F52" s="147"/>
      <c r="G52" s="147"/>
    </row>
  </sheetData>
  <sheetProtection password="BFC0" sheet="1" selectLockedCells="1" selectUnlockedCells="1"/>
  <mergeCells count="3">
    <mergeCell ref="A52:G52"/>
    <mergeCell ref="C10:G10"/>
    <mergeCell ref="C11:E11"/>
  </mergeCells>
  <printOptions/>
  <pageMargins left="0.49" right="0.38" top="0.5" bottom="0.5"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D2" sqref="D2"/>
    </sheetView>
  </sheetViews>
  <sheetFormatPr defaultColWidth="9.140625" defaultRowHeight="12.75"/>
  <cols>
    <col min="1" max="1" width="61.421875" style="1" bestFit="1" customWidth="1"/>
    <col min="2" max="2" width="3.57421875" style="1" customWidth="1"/>
    <col min="3" max="3" width="13.28125" style="12" bestFit="1" customWidth="1"/>
    <col min="4" max="4" width="13.28125" style="1" bestFit="1" customWidth="1"/>
    <col min="5" max="16384" width="9.140625" style="1" customWidth="1"/>
  </cols>
  <sheetData>
    <row r="1" ht="15.75">
      <c r="D1" s="142"/>
    </row>
    <row r="2" ht="12.75"/>
    <row r="3" ht="12.75"/>
    <row r="4" ht="12.75">
      <c r="A4" s="1" t="s">
        <v>64</v>
      </c>
    </row>
    <row r="5" ht="12.75">
      <c r="A5" s="12"/>
    </row>
    <row r="6" ht="12.75">
      <c r="A6" s="36" t="s">
        <v>72</v>
      </c>
    </row>
    <row r="7" ht="12.75">
      <c r="A7" s="1" t="s">
        <v>204</v>
      </c>
    </row>
    <row r="10" spans="3:4" ht="12.75">
      <c r="C10" s="156" t="s">
        <v>66</v>
      </c>
      <c r="D10" s="157"/>
    </row>
    <row r="11" spans="3:4" ht="12.75">
      <c r="C11" s="133"/>
      <c r="D11" s="134"/>
    </row>
    <row r="12" spans="3:4" ht="12.75">
      <c r="C12" s="66" t="s">
        <v>207</v>
      </c>
      <c r="D12" s="66" t="s">
        <v>207</v>
      </c>
    </row>
    <row r="13" spans="3:4" ht="12.75">
      <c r="C13" s="67" t="s">
        <v>205</v>
      </c>
      <c r="D13" s="67" t="s">
        <v>206</v>
      </c>
    </row>
    <row r="14" spans="3:4" ht="12.75">
      <c r="C14" s="65" t="s">
        <v>17</v>
      </c>
      <c r="D14" s="65" t="s">
        <v>17</v>
      </c>
    </row>
    <row r="15" spans="3:4" ht="12.75">
      <c r="C15" s="66" t="s">
        <v>128</v>
      </c>
      <c r="D15" s="66" t="s">
        <v>128</v>
      </c>
    </row>
    <row r="16" spans="3:4" ht="12.75">
      <c r="C16" s="11"/>
      <c r="D16" s="11"/>
    </row>
    <row r="17" spans="1:4" ht="12.75">
      <c r="A17" s="1" t="s">
        <v>191</v>
      </c>
      <c r="C17" s="12">
        <v>-23306</v>
      </c>
      <c r="D17" s="12">
        <v>-12280</v>
      </c>
    </row>
    <row r="18" ht="12.75">
      <c r="D18" s="12"/>
    </row>
    <row r="19" spans="1:4" ht="12.75">
      <c r="A19" s="1" t="s">
        <v>192</v>
      </c>
      <c r="C19" s="12">
        <v>-2618</v>
      </c>
      <c r="D19" s="12">
        <v>-24384</v>
      </c>
    </row>
    <row r="20" ht="12.75">
      <c r="D20" s="12"/>
    </row>
    <row r="21" spans="1:4" ht="12.75">
      <c r="A21" s="1" t="s">
        <v>2</v>
      </c>
      <c r="C21" s="12">
        <v>43594</v>
      </c>
      <c r="D21" s="12">
        <v>8694</v>
      </c>
    </row>
    <row r="22" spans="3:4" ht="12.75">
      <c r="C22" s="14"/>
      <c r="D22" s="14"/>
    </row>
    <row r="23" spans="1:4" ht="12.75">
      <c r="A23" s="1" t="s">
        <v>226</v>
      </c>
      <c r="C23" s="12">
        <f>SUM(C17:C22)</f>
        <v>17670</v>
      </c>
      <c r="D23" s="12">
        <f>SUM(D17:D22)</f>
        <v>-27970</v>
      </c>
    </row>
    <row r="24" ht="12.75">
      <c r="D24" s="12"/>
    </row>
    <row r="25" spans="1:4" ht="12.75">
      <c r="A25" s="1" t="s">
        <v>74</v>
      </c>
      <c r="C25" s="12">
        <v>2399</v>
      </c>
      <c r="D25" s="12">
        <v>-649</v>
      </c>
    </row>
    <row r="26" ht="12.75">
      <c r="D26" s="12"/>
    </row>
    <row r="27" spans="1:4" ht="12.75">
      <c r="A27" s="1" t="s">
        <v>60</v>
      </c>
      <c r="C27" s="12">
        <v>72728</v>
      </c>
      <c r="D27" s="12">
        <v>69076</v>
      </c>
    </row>
    <row r="28" ht="12.75">
      <c r="D28" s="12"/>
    </row>
    <row r="29" spans="1:4" ht="13.5" thickBot="1">
      <c r="A29" s="1" t="s">
        <v>79</v>
      </c>
      <c r="C29" s="16">
        <f>SUM(C23:C27)</f>
        <v>92797</v>
      </c>
      <c r="D29" s="16">
        <f>SUM(D23:D27)</f>
        <v>40457</v>
      </c>
    </row>
    <row r="30" ht="13.5" thickTop="1"/>
    <row r="32" ht="12.75">
      <c r="A32" s="1" t="s">
        <v>62</v>
      </c>
    </row>
    <row r="34" spans="1:4" ht="12.75">
      <c r="A34" s="1" t="s">
        <v>170</v>
      </c>
      <c r="C34" s="12">
        <v>40143</v>
      </c>
      <c r="D34" s="12">
        <v>33128</v>
      </c>
    </row>
    <row r="35" spans="1:4" ht="12.75">
      <c r="A35" s="1" t="s">
        <v>80</v>
      </c>
      <c r="C35" s="14">
        <v>52655</v>
      </c>
      <c r="D35" s="14">
        <v>7394</v>
      </c>
    </row>
    <row r="36" spans="3:4" ht="12.75">
      <c r="C36" s="17">
        <f>SUM(C34:C35)</f>
        <v>92798</v>
      </c>
      <c r="D36" s="17">
        <f>SUM(D34:D35)</f>
        <v>40522</v>
      </c>
    </row>
    <row r="37" spans="1:4" ht="12.75">
      <c r="A37" s="1" t="s">
        <v>176</v>
      </c>
      <c r="C37" s="17">
        <v>-1</v>
      </c>
      <c r="D37" s="17">
        <v>-65</v>
      </c>
    </row>
    <row r="38" spans="1:4" ht="13.5" thickBot="1">
      <c r="A38" s="1" t="s">
        <v>81</v>
      </c>
      <c r="C38" s="16">
        <f>SUM(C36:C37)</f>
        <v>92797</v>
      </c>
      <c r="D38" s="16">
        <f>SUM(D36:D37)</f>
        <v>40457</v>
      </c>
    </row>
    <row r="39" ht="13.5" thickTop="1">
      <c r="C39" s="17"/>
    </row>
    <row r="40" ht="12.75">
      <c r="C40" s="17"/>
    </row>
    <row r="41" spans="1:4" ht="25.5" customHeight="1">
      <c r="A41" s="158" t="s">
        <v>227</v>
      </c>
      <c r="B41" s="159"/>
      <c r="C41" s="159"/>
      <c r="D41" s="159"/>
    </row>
    <row r="42" ht="12.75">
      <c r="C42" s="17"/>
    </row>
    <row r="43" ht="12.75">
      <c r="C43" s="17"/>
    </row>
    <row r="44" ht="12.75">
      <c r="C44" s="17"/>
    </row>
    <row r="45" ht="12.75">
      <c r="A45" s="1" t="s">
        <v>65</v>
      </c>
    </row>
    <row r="46" spans="1:8" ht="38.25" customHeight="1">
      <c r="A46" s="155" t="s">
        <v>190</v>
      </c>
      <c r="B46" s="155"/>
      <c r="C46" s="155"/>
      <c r="D46" s="155"/>
      <c r="E46" s="33"/>
      <c r="F46" s="33"/>
      <c r="G46" s="33"/>
      <c r="H46" s="33"/>
    </row>
  </sheetData>
  <sheetProtection password="BFC0" sheet="1" selectLockedCells="1" selectUnlockedCells="1"/>
  <mergeCells count="3">
    <mergeCell ref="A46:D46"/>
    <mergeCell ref="C10:D10"/>
    <mergeCell ref="A41:D41"/>
  </mergeCells>
  <printOptions/>
  <pageMargins left="0.75" right="0.75" top="0.5" bottom="0.5" header="0.5" footer="0.5"/>
  <pageSetup fitToHeight="1" fitToWidth="1" horizontalDpi="600" verticalDpi="600" orientation="portrait" scale="99" r:id="rId2"/>
  <drawing r:id="rId1"/>
</worksheet>
</file>

<file path=xl/worksheets/sheet5.xml><?xml version="1.0" encoding="utf-8"?>
<worksheet xmlns="http://schemas.openxmlformats.org/spreadsheetml/2006/main" xmlns:r="http://schemas.openxmlformats.org/officeDocument/2006/relationships">
  <dimension ref="A1:F257"/>
  <sheetViews>
    <sheetView zoomScale="88" zoomScaleNormal="88" zoomScalePageLayoutView="0" workbookViewId="0" topLeftCell="A1">
      <selection activeCell="E2" sqref="E2"/>
    </sheetView>
  </sheetViews>
  <sheetFormatPr defaultColWidth="9.140625" defaultRowHeight="12.75"/>
  <cols>
    <col min="1" max="1" width="3.7109375" style="20" customWidth="1"/>
    <col min="2" max="2" width="60.28125" style="19" customWidth="1"/>
    <col min="3" max="3" width="16.421875" style="19" customWidth="1"/>
    <col min="4" max="4" width="16.8515625" style="19" customWidth="1"/>
    <col min="5" max="5" width="12.8515625" style="19" bestFit="1" customWidth="1"/>
    <col min="6" max="6" width="15.57421875" style="19" bestFit="1" customWidth="1"/>
    <col min="7" max="16384" width="9.140625" style="77" customWidth="1"/>
  </cols>
  <sheetData>
    <row r="1" spans="1:5" ht="15.75">
      <c r="A1" s="18"/>
      <c r="E1" s="142"/>
    </row>
    <row r="2" ht="15.75"/>
    <row r="3" ht="15.75"/>
    <row r="4" ht="15.75">
      <c r="A4" s="59" t="s">
        <v>64</v>
      </c>
    </row>
    <row r="5" ht="15.75">
      <c r="A5" s="78"/>
    </row>
    <row r="6" spans="1:5" ht="15.75">
      <c r="A6" s="18" t="s">
        <v>40</v>
      </c>
      <c r="D6" s="20"/>
      <c r="E6" s="21"/>
    </row>
    <row r="7" ht="15.75">
      <c r="A7" s="59" t="s">
        <v>214</v>
      </c>
    </row>
    <row r="9" spans="1:6" ht="15.75">
      <c r="A9" s="73">
        <v>1</v>
      </c>
      <c r="B9" s="21" t="s">
        <v>18</v>
      </c>
      <c r="C9" s="34"/>
      <c r="D9" s="34"/>
      <c r="E9" s="34"/>
      <c r="F9" s="23"/>
    </row>
    <row r="10" spans="1:6" ht="45.75" customHeight="1">
      <c r="A10" s="73"/>
      <c r="B10" s="160" t="s">
        <v>159</v>
      </c>
      <c r="C10" s="172"/>
      <c r="D10" s="172"/>
      <c r="E10" s="172"/>
      <c r="F10" s="23"/>
    </row>
    <row r="11" spans="1:6" ht="15.75">
      <c r="A11" s="73"/>
      <c r="B11" s="21"/>
      <c r="C11" s="34"/>
      <c r="D11" s="34"/>
      <c r="E11" s="34"/>
      <c r="F11" s="23"/>
    </row>
    <row r="12" spans="1:5" ht="61.5" customHeight="1">
      <c r="A12" s="73"/>
      <c r="B12" s="160" t="s">
        <v>193</v>
      </c>
      <c r="C12" s="160"/>
      <c r="D12" s="160"/>
      <c r="E12" s="160"/>
    </row>
    <row r="13" spans="1:5" ht="15.75">
      <c r="A13" s="73"/>
      <c r="B13" s="24"/>
      <c r="C13" s="24"/>
      <c r="D13" s="24"/>
      <c r="E13" s="24"/>
    </row>
    <row r="14" spans="1:5" ht="15.75">
      <c r="A14" s="73"/>
      <c r="B14" s="24"/>
      <c r="C14" s="24"/>
      <c r="D14" s="24"/>
      <c r="E14" s="24"/>
    </row>
    <row r="15" spans="1:6" s="84" customFormat="1" ht="15.75">
      <c r="A15" s="81">
        <v>2</v>
      </c>
      <c r="B15" s="176" t="s">
        <v>155</v>
      </c>
      <c r="C15" s="177"/>
      <c r="D15" s="177"/>
      <c r="E15" s="177"/>
      <c r="F15" s="83"/>
    </row>
    <row r="16" spans="1:6" s="84" customFormat="1" ht="31.5" customHeight="1">
      <c r="A16" s="81"/>
      <c r="B16" s="175" t="s">
        <v>196</v>
      </c>
      <c r="C16" s="175"/>
      <c r="D16" s="175"/>
      <c r="E16" s="175"/>
      <c r="F16" s="83"/>
    </row>
    <row r="17" spans="1:6" s="84" customFormat="1" ht="15.75">
      <c r="A17" s="81"/>
      <c r="B17" s="82"/>
      <c r="C17" s="82"/>
      <c r="D17" s="82"/>
      <c r="E17" s="82"/>
      <c r="F17" s="83"/>
    </row>
    <row r="18" spans="1:6" s="84" customFormat="1" ht="15.75">
      <c r="A18" s="81"/>
      <c r="B18" s="85"/>
      <c r="C18" s="85"/>
      <c r="D18" s="85"/>
      <c r="E18" s="85"/>
      <c r="F18" s="83"/>
    </row>
    <row r="19" spans="1:5" ht="15.75">
      <c r="A19" s="73">
        <v>3</v>
      </c>
      <c r="B19" s="174" t="s">
        <v>125</v>
      </c>
      <c r="C19" s="174"/>
      <c r="D19" s="174"/>
      <c r="E19" s="174"/>
    </row>
    <row r="20" spans="1:5" ht="32.25" customHeight="1">
      <c r="A20" s="73"/>
      <c r="B20" s="173" t="s">
        <v>194</v>
      </c>
      <c r="C20" s="173"/>
      <c r="D20" s="173"/>
      <c r="E20" s="173"/>
    </row>
    <row r="21" spans="1:5" ht="15.75">
      <c r="A21" s="73"/>
      <c r="B21" s="24"/>
      <c r="C21" s="24"/>
      <c r="D21" s="24"/>
      <c r="E21" s="24"/>
    </row>
    <row r="22" spans="1:5" ht="15.75">
      <c r="A22" s="73"/>
      <c r="B22" s="24"/>
      <c r="C22" s="24"/>
      <c r="D22" s="24"/>
      <c r="E22" s="24"/>
    </row>
    <row r="23" spans="1:5" ht="15.75">
      <c r="A23" s="73">
        <v>4</v>
      </c>
      <c r="B23" s="25" t="s">
        <v>19</v>
      </c>
      <c r="C23" s="24"/>
      <c r="D23" s="24"/>
      <c r="E23" s="24"/>
    </row>
    <row r="24" spans="1:5" ht="30.75" customHeight="1">
      <c r="A24" s="73"/>
      <c r="B24" s="170" t="s">
        <v>136</v>
      </c>
      <c r="C24" s="170"/>
      <c r="D24" s="170"/>
      <c r="E24" s="170"/>
    </row>
    <row r="25" spans="1:5" ht="15.75">
      <c r="A25" s="73"/>
      <c r="B25" s="24"/>
      <c r="C25" s="24"/>
      <c r="D25" s="24"/>
      <c r="E25" s="24"/>
    </row>
    <row r="26" spans="1:5" ht="15.75">
      <c r="A26" s="73"/>
      <c r="B26" s="24"/>
      <c r="C26" s="24"/>
      <c r="D26" s="24"/>
      <c r="E26" s="24"/>
    </row>
    <row r="27" spans="1:5" ht="15.75">
      <c r="A27" s="73">
        <v>5</v>
      </c>
      <c r="B27" s="25" t="s">
        <v>70</v>
      </c>
      <c r="C27" s="24"/>
      <c r="D27" s="24"/>
      <c r="E27" s="24"/>
    </row>
    <row r="28" spans="1:5" ht="29.25" customHeight="1">
      <c r="A28" s="73"/>
      <c r="B28" s="169" t="s">
        <v>130</v>
      </c>
      <c r="C28" s="169"/>
      <c r="D28" s="169"/>
      <c r="E28" s="169"/>
    </row>
    <row r="29" spans="1:5" ht="15.75">
      <c r="A29" s="73"/>
      <c r="B29" s="24"/>
      <c r="C29" s="24"/>
      <c r="D29" s="24"/>
      <c r="E29" s="24"/>
    </row>
    <row r="30" spans="1:5" ht="15.75">
      <c r="A30" s="73"/>
      <c r="B30" s="24"/>
      <c r="C30" s="24"/>
      <c r="D30" s="24"/>
      <c r="E30" s="24"/>
    </row>
    <row r="31" spans="1:5" ht="15.75">
      <c r="A31" s="73">
        <v>6</v>
      </c>
      <c r="B31" s="21" t="s">
        <v>20</v>
      </c>
      <c r="C31" s="24"/>
      <c r="D31" s="24"/>
      <c r="E31" s="24"/>
    </row>
    <row r="32" spans="1:5" ht="15.75">
      <c r="A32" s="73"/>
      <c r="B32" s="162" t="s">
        <v>146</v>
      </c>
      <c r="C32" s="162"/>
      <c r="D32" s="162"/>
      <c r="E32" s="162"/>
    </row>
    <row r="33" spans="1:5" ht="15.75">
      <c r="A33" s="73"/>
      <c r="B33" s="24"/>
      <c r="C33" s="24"/>
      <c r="D33" s="24"/>
      <c r="E33" s="24"/>
    </row>
    <row r="34" spans="1:5" ht="15.75">
      <c r="A34" s="73"/>
      <c r="B34" s="24"/>
      <c r="C34" s="24"/>
      <c r="D34" s="24"/>
      <c r="E34" s="24"/>
    </row>
    <row r="35" spans="1:5" ht="15.75">
      <c r="A35" s="73">
        <v>7</v>
      </c>
      <c r="B35" s="25" t="s">
        <v>21</v>
      </c>
      <c r="C35" s="24"/>
      <c r="D35" s="24"/>
      <c r="E35" s="24"/>
    </row>
    <row r="36" spans="1:5" ht="30.75" customHeight="1">
      <c r="A36" s="73"/>
      <c r="B36" s="162" t="s">
        <v>134</v>
      </c>
      <c r="C36" s="162"/>
      <c r="D36" s="162"/>
      <c r="E36" s="162"/>
    </row>
    <row r="37" spans="1:5" ht="15.75">
      <c r="A37" s="73"/>
      <c r="B37" s="24"/>
      <c r="C37" s="24"/>
      <c r="D37" s="24"/>
      <c r="E37" s="24"/>
    </row>
    <row r="38" spans="1:5" ht="64.5" customHeight="1">
      <c r="A38" s="73"/>
      <c r="B38" s="160" t="s">
        <v>5</v>
      </c>
      <c r="C38" s="160"/>
      <c r="D38" s="160"/>
      <c r="E38" s="160"/>
    </row>
    <row r="39" spans="1:5" ht="15.75">
      <c r="A39" s="73"/>
      <c r="B39" s="64"/>
      <c r="C39" s="64"/>
      <c r="D39" s="64"/>
      <c r="E39" s="64"/>
    </row>
    <row r="40" spans="1:5" ht="30.75" customHeight="1">
      <c r="A40" s="73"/>
      <c r="B40" s="165" t="s">
        <v>215</v>
      </c>
      <c r="C40" s="165"/>
      <c r="D40" s="165"/>
      <c r="E40" s="165"/>
    </row>
    <row r="41" spans="1:5" ht="15.75">
      <c r="A41" s="73"/>
      <c r="B41" s="34"/>
      <c r="C41" s="34"/>
      <c r="D41" s="34"/>
      <c r="E41" s="34"/>
    </row>
    <row r="42" spans="1:5" ht="30.75" customHeight="1">
      <c r="A42" s="73"/>
      <c r="B42" s="165" t="s">
        <v>216</v>
      </c>
      <c r="C42" s="165"/>
      <c r="D42" s="165"/>
      <c r="E42" s="165"/>
    </row>
    <row r="43" spans="1:5" ht="15.75">
      <c r="A43" s="73"/>
      <c r="B43" s="62"/>
      <c r="C43" s="62"/>
      <c r="D43" s="70" t="s">
        <v>76</v>
      </c>
      <c r="E43" s="62"/>
    </row>
    <row r="44" spans="1:5" ht="15.75">
      <c r="A44" s="73"/>
      <c r="B44" s="62"/>
      <c r="C44" s="62"/>
      <c r="D44" s="70" t="s">
        <v>77</v>
      </c>
      <c r="E44" s="62"/>
    </row>
    <row r="45" spans="1:5" ht="15.75">
      <c r="A45" s="73"/>
      <c r="B45" s="62"/>
      <c r="C45" s="62"/>
      <c r="D45" s="77"/>
      <c r="E45" s="62"/>
    </row>
    <row r="46" spans="1:5" ht="15.75">
      <c r="A46" s="73"/>
      <c r="B46" s="64" t="s">
        <v>8</v>
      </c>
      <c r="C46" s="64"/>
      <c r="D46" s="135">
        <v>30482</v>
      </c>
      <c r="E46" s="64"/>
    </row>
    <row r="47" spans="1:5" ht="15.75">
      <c r="A47" s="73"/>
      <c r="B47" s="64" t="s">
        <v>7</v>
      </c>
      <c r="C47" s="64"/>
      <c r="D47" s="135">
        <v>-1913</v>
      </c>
      <c r="E47" s="64"/>
    </row>
    <row r="48" spans="1:5" ht="15.75">
      <c r="A48" s="73"/>
      <c r="B48" s="64" t="s">
        <v>75</v>
      </c>
      <c r="C48" s="64"/>
      <c r="D48" s="135">
        <v>-25045</v>
      </c>
      <c r="E48" s="64"/>
    </row>
    <row r="49" spans="1:5" ht="16.5" thickBot="1">
      <c r="A49" s="73"/>
      <c r="B49" s="64" t="s">
        <v>217</v>
      </c>
      <c r="C49" s="64"/>
      <c r="D49" s="136">
        <f>SUM(D46:D48)</f>
        <v>3524</v>
      </c>
      <c r="E49" s="64"/>
    </row>
    <row r="50" spans="1:5" ht="16.5" thickTop="1">
      <c r="A50" s="73"/>
      <c r="B50" s="64"/>
      <c r="C50" s="64"/>
      <c r="D50" s="131"/>
      <c r="E50" s="64"/>
    </row>
    <row r="51" spans="1:5" ht="15.75">
      <c r="A51" s="73"/>
      <c r="B51" s="24"/>
      <c r="C51" s="24"/>
      <c r="D51" s="24"/>
      <c r="E51" s="24"/>
    </row>
    <row r="52" spans="1:5" ht="15.75">
      <c r="A52" s="73">
        <v>8</v>
      </c>
      <c r="B52" s="25" t="s">
        <v>22</v>
      </c>
      <c r="C52" s="24"/>
      <c r="D52" s="24"/>
      <c r="E52" s="24"/>
    </row>
    <row r="53" spans="1:5" ht="15.75">
      <c r="A53" s="73"/>
      <c r="B53" s="167" t="s">
        <v>178</v>
      </c>
      <c r="C53" s="167"/>
      <c r="D53" s="167"/>
      <c r="E53" s="167"/>
    </row>
    <row r="54" spans="1:5" ht="15.75">
      <c r="A54" s="73"/>
      <c r="B54" s="52"/>
      <c r="C54" s="52"/>
      <c r="D54" s="52"/>
      <c r="E54" s="52"/>
    </row>
    <row r="55" spans="1:5" ht="15.75">
      <c r="A55" s="73"/>
      <c r="B55" s="52"/>
      <c r="C55" s="52"/>
      <c r="D55" s="52"/>
      <c r="E55" s="52"/>
    </row>
    <row r="56" spans="1:2" ht="15.75">
      <c r="A56" s="73">
        <v>9</v>
      </c>
      <c r="B56" s="21" t="s">
        <v>23</v>
      </c>
    </row>
    <row r="57" spans="1:4" ht="15.75">
      <c r="A57" s="73"/>
      <c r="B57" s="21"/>
      <c r="C57" s="28" t="s">
        <v>58</v>
      </c>
      <c r="D57" s="28" t="s">
        <v>59</v>
      </c>
    </row>
    <row r="58" spans="1:4" ht="31.5">
      <c r="A58" s="73"/>
      <c r="B58" s="21"/>
      <c r="C58" s="28" t="s">
        <v>218</v>
      </c>
      <c r="D58" s="28" t="s">
        <v>219</v>
      </c>
    </row>
    <row r="59" spans="1:4" ht="15.75">
      <c r="A59" s="73"/>
      <c r="C59" s="28" t="s">
        <v>17</v>
      </c>
      <c r="D59" s="28" t="s">
        <v>17</v>
      </c>
    </row>
    <row r="60" spans="1:3" ht="15.75">
      <c r="A60" s="73"/>
      <c r="B60" s="55" t="s">
        <v>32</v>
      </c>
      <c r="C60" s="26"/>
    </row>
    <row r="61" spans="1:5" ht="15.75">
      <c r="A61" s="73"/>
      <c r="B61" s="19" t="s">
        <v>181</v>
      </c>
      <c r="C61" s="100">
        <v>112485</v>
      </c>
      <c r="D61" s="100">
        <v>189710</v>
      </c>
      <c r="E61" s="26"/>
    </row>
    <row r="62" spans="1:5" ht="15.75">
      <c r="A62" s="73"/>
      <c r="B62" s="19" t="s">
        <v>50</v>
      </c>
      <c r="C62" s="101">
        <v>6787</v>
      </c>
      <c r="D62" s="101">
        <v>12121</v>
      </c>
      <c r="E62" s="26"/>
    </row>
    <row r="63" spans="1:5" ht="15.75">
      <c r="A63" s="73"/>
      <c r="C63" s="100">
        <f>SUM(C61:C62)</f>
        <v>119272</v>
      </c>
      <c r="D63" s="100">
        <f>SUM(D61:D62)</f>
        <v>201831</v>
      </c>
      <c r="E63" s="26"/>
    </row>
    <row r="64" spans="1:5" ht="15.75">
      <c r="A64" s="73"/>
      <c r="B64" s="19" t="s">
        <v>41</v>
      </c>
      <c r="C64" s="100"/>
      <c r="D64" s="100"/>
      <c r="E64" s="26"/>
    </row>
    <row r="65" spans="1:5" ht="15.75">
      <c r="A65" s="73"/>
      <c r="B65" s="69" t="s">
        <v>182</v>
      </c>
      <c r="C65" s="100">
        <v>-22890</v>
      </c>
      <c r="D65" s="100">
        <v>-25192</v>
      </c>
      <c r="E65" s="26"/>
    </row>
    <row r="66" spans="1:5" ht="15.75">
      <c r="A66" s="73"/>
      <c r="B66" s="69" t="s">
        <v>73</v>
      </c>
      <c r="C66" s="100">
        <v>-1443</v>
      </c>
      <c r="D66" s="100">
        <v>-1538</v>
      </c>
      <c r="E66" s="26"/>
    </row>
    <row r="67" spans="1:5" ht="16.5" thickBot="1">
      <c r="A67" s="73"/>
      <c r="C67" s="123">
        <f>SUM(C63:C66)</f>
        <v>94939</v>
      </c>
      <c r="D67" s="123">
        <f>SUM(D63:D66)</f>
        <v>175101</v>
      </c>
      <c r="E67" s="26"/>
    </row>
    <row r="68" spans="1:5" ht="16.5" thickTop="1">
      <c r="A68" s="73"/>
      <c r="C68" s="125"/>
      <c r="D68" s="125"/>
      <c r="E68" s="26"/>
    </row>
    <row r="69" spans="1:5" ht="15.75">
      <c r="A69" s="73"/>
      <c r="B69" s="55" t="s">
        <v>33</v>
      </c>
      <c r="C69" s="100"/>
      <c r="D69" s="100"/>
      <c r="E69" s="26"/>
    </row>
    <row r="70" spans="1:5" ht="15.75">
      <c r="A70" s="73"/>
      <c r="B70" s="19" t="s">
        <v>181</v>
      </c>
      <c r="C70" s="100">
        <v>28771</v>
      </c>
      <c r="D70" s="100">
        <v>53008</v>
      </c>
      <c r="E70" s="26"/>
    </row>
    <row r="71" spans="1:5" ht="15.75">
      <c r="A71" s="73"/>
      <c r="B71" s="19" t="s">
        <v>50</v>
      </c>
      <c r="C71" s="101">
        <v>4874</v>
      </c>
      <c r="D71" s="101">
        <v>7969</v>
      </c>
      <c r="E71" s="26"/>
    </row>
    <row r="72" spans="1:5" ht="15.75">
      <c r="A72" s="73"/>
      <c r="C72" s="100">
        <f>SUM(C70:C71)</f>
        <v>33645</v>
      </c>
      <c r="D72" s="100">
        <f>SUM(D70:D71)</f>
        <v>60977</v>
      </c>
      <c r="E72" s="26"/>
    </row>
    <row r="73" spans="1:5" ht="15.75">
      <c r="A73" s="73"/>
      <c r="B73" s="19" t="s">
        <v>41</v>
      </c>
      <c r="C73" s="100"/>
      <c r="D73" s="100"/>
      <c r="E73" s="26"/>
    </row>
    <row r="74" spans="1:5" ht="15.75">
      <c r="A74" s="73"/>
      <c r="B74" s="69" t="s">
        <v>182</v>
      </c>
      <c r="C74" s="100">
        <v>1113</v>
      </c>
      <c r="D74" s="100">
        <v>964</v>
      </c>
      <c r="E74" s="26"/>
    </row>
    <row r="75" spans="1:5" ht="15.75">
      <c r="A75" s="73"/>
      <c r="B75" s="69" t="s">
        <v>73</v>
      </c>
      <c r="C75" s="100">
        <v>-1116</v>
      </c>
      <c r="D75" s="100">
        <v>-949</v>
      </c>
      <c r="E75" s="26"/>
    </row>
    <row r="76" spans="1:5" ht="16.5" thickBot="1">
      <c r="A76" s="73"/>
      <c r="C76" s="123">
        <f>SUM(C72:C75)</f>
        <v>33642</v>
      </c>
      <c r="D76" s="123">
        <f>SUM(D72:D75)</f>
        <v>60992</v>
      </c>
      <c r="E76" s="26"/>
    </row>
    <row r="77" spans="1:5" ht="16.5" thickTop="1">
      <c r="A77" s="73"/>
      <c r="C77" s="99"/>
      <c r="D77" s="99"/>
      <c r="E77" s="26"/>
    </row>
    <row r="78" spans="1:5" ht="15.75">
      <c r="A78" s="73"/>
      <c r="C78" s="30"/>
      <c r="D78" s="30"/>
      <c r="E78" s="26"/>
    </row>
    <row r="79" spans="1:6" s="84" customFormat="1" ht="15.75">
      <c r="A79" s="81">
        <v>10</v>
      </c>
      <c r="B79" s="86" t="s">
        <v>184</v>
      </c>
      <c r="C79" s="82"/>
      <c r="D79" s="82"/>
      <c r="E79" s="82"/>
      <c r="F79" s="83"/>
    </row>
    <row r="80" spans="1:6" s="84" customFormat="1" ht="30.75" customHeight="1">
      <c r="A80" s="81"/>
      <c r="B80" s="166" t="s">
        <v>231</v>
      </c>
      <c r="C80" s="166"/>
      <c r="D80" s="166"/>
      <c r="E80" s="166"/>
      <c r="F80" s="83"/>
    </row>
    <row r="81" spans="1:6" s="84" customFormat="1" ht="15.75">
      <c r="A81" s="81"/>
      <c r="B81" s="89"/>
      <c r="C81" s="89"/>
      <c r="D81" s="89"/>
      <c r="E81" s="89"/>
      <c r="F81" s="83"/>
    </row>
    <row r="82" spans="1:6" s="84" customFormat="1" ht="15" customHeight="1">
      <c r="A82" s="81"/>
      <c r="B82" s="89"/>
      <c r="C82" s="89"/>
      <c r="D82" s="89"/>
      <c r="E82" s="89"/>
      <c r="F82" s="83"/>
    </row>
    <row r="83" spans="1:6" s="84" customFormat="1" ht="15.75">
      <c r="A83" s="81">
        <v>11</v>
      </c>
      <c r="B83" s="86" t="s">
        <v>24</v>
      </c>
      <c r="C83" s="82"/>
      <c r="D83" s="82"/>
      <c r="E83" s="82"/>
      <c r="F83" s="83"/>
    </row>
    <row r="84" spans="1:6" s="137" customFormat="1" ht="77.25" customHeight="1">
      <c r="A84" s="81"/>
      <c r="B84" s="161" t="s">
        <v>197</v>
      </c>
      <c r="C84" s="161"/>
      <c r="D84" s="161"/>
      <c r="E84" s="161"/>
      <c r="F84" s="83"/>
    </row>
    <row r="85" spans="1:6" s="84" customFormat="1" ht="15.75">
      <c r="A85" s="81"/>
      <c r="B85" s="23"/>
      <c r="C85" s="111"/>
      <c r="D85" s="113"/>
      <c r="E85" s="23"/>
      <c r="F85" s="83"/>
    </row>
    <row r="86" spans="1:6" s="84" customFormat="1" ht="15.75">
      <c r="A86" s="81"/>
      <c r="B86" s="82"/>
      <c r="C86" s="82"/>
      <c r="D86" s="82"/>
      <c r="E86" s="82"/>
      <c r="F86" s="83"/>
    </row>
    <row r="87" spans="1:5" ht="15.75">
      <c r="A87" s="73">
        <v>12</v>
      </c>
      <c r="B87" s="25" t="s">
        <v>51</v>
      </c>
      <c r="C87" s="24"/>
      <c r="D87" s="24"/>
      <c r="E87" s="24"/>
    </row>
    <row r="88" spans="1:5" ht="15.75">
      <c r="A88" s="73"/>
      <c r="B88" s="24"/>
      <c r="C88" s="24"/>
      <c r="D88" s="105" t="s">
        <v>17</v>
      </c>
      <c r="E88" s="24"/>
    </row>
    <row r="89" spans="1:5" ht="15.75">
      <c r="A89" s="73"/>
      <c r="B89" s="24" t="s">
        <v>127</v>
      </c>
      <c r="C89" s="24"/>
      <c r="D89" s="124"/>
      <c r="E89" s="24"/>
    </row>
    <row r="90" spans="1:5" ht="15.75">
      <c r="A90" s="73"/>
      <c r="B90" s="24" t="s">
        <v>163</v>
      </c>
      <c r="C90" s="24"/>
      <c r="D90" s="144">
        <v>382493</v>
      </c>
      <c r="E90" s="24"/>
    </row>
    <row r="91" spans="1:5" ht="15.75">
      <c r="A91" s="73"/>
      <c r="B91" s="24" t="s">
        <v>161</v>
      </c>
      <c r="C91" s="24"/>
      <c r="D91" s="145"/>
      <c r="E91" s="24"/>
    </row>
    <row r="92" spans="1:5" ht="15.75">
      <c r="A92" s="73"/>
      <c r="B92" s="24" t="s">
        <v>162</v>
      </c>
      <c r="C92" s="24"/>
      <c r="D92" s="144">
        <v>164230</v>
      </c>
      <c r="E92" s="24"/>
    </row>
    <row r="93" spans="1:5" ht="16.5" thickBot="1">
      <c r="A93" s="73"/>
      <c r="B93" s="24"/>
      <c r="C93" s="24"/>
      <c r="D93" s="146">
        <f>SUM(D90:D92)</f>
        <v>546723</v>
      </c>
      <c r="E93" s="24"/>
    </row>
    <row r="94" spans="1:5" ht="16.5" thickTop="1">
      <c r="A94" s="73"/>
      <c r="B94" s="24"/>
      <c r="C94" s="24"/>
      <c r="D94" s="99"/>
      <c r="E94" s="24"/>
    </row>
    <row r="95" spans="1:5" ht="30.75" customHeight="1">
      <c r="A95" s="73"/>
      <c r="B95" s="161" t="s">
        <v>230</v>
      </c>
      <c r="C95" s="161"/>
      <c r="D95" s="161"/>
      <c r="E95" s="161"/>
    </row>
    <row r="96" spans="1:5" ht="15.75">
      <c r="A96" s="73"/>
      <c r="B96" s="89"/>
      <c r="C96" s="89"/>
      <c r="D96" s="89"/>
      <c r="E96" s="89"/>
    </row>
    <row r="97" spans="1:5" ht="15.75">
      <c r="A97" s="73"/>
      <c r="B97" s="162"/>
      <c r="C97" s="168"/>
      <c r="D97" s="168"/>
      <c r="E97" s="168"/>
    </row>
    <row r="98" spans="1:5" ht="15.75">
      <c r="A98" s="73">
        <v>13</v>
      </c>
      <c r="B98" s="25" t="s">
        <v>34</v>
      </c>
      <c r="C98" s="24"/>
      <c r="D98" s="24"/>
      <c r="E98" s="24"/>
    </row>
    <row r="99" spans="1:5" ht="30.75" customHeight="1">
      <c r="A99" s="73"/>
      <c r="B99" s="169" t="s">
        <v>220</v>
      </c>
      <c r="C99" s="169"/>
      <c r="D99" s="169"/>
      <c r="E99" s="169"/>
    </row>
    <row r="100" spans="1:5" ht="15.75">
      <c r="A100" s="73"/>
      <c r="B100" s="24"/>
      <c r="C100" s="24"/>
      <c r="D100" s="24"/>
      <c r="E100" s="24"/>
    </row>
    <row r="101" spans="1:5" ht="15.75">
      <c r="A101" s="73"/>
      <c r="B101" s="24"/>
      <c r="C101" s="24"/>
      <c r="D101" s="105" t="s">
        <v>17</v>
      </c>
      <c r="E101" s="24"/>
    </row>
    <row r="102" spans="1:5" ht="15.75">
      <c r="A102" s="73"/>
      <c r="B102" s="24"/>
      <c r="C102" s="24"/>
      <c r="D102" s="105"/>
      <c r="E102" s="24"/>
    </row>
    <row r="103" spans="1:5" ht="16.5" thickBot="1">
      <c r="A103" s="73"/>
      <c r="B103" s="24" t="s">
        <v>166</v>
      </c>
      <c r="C103" s="24"/>
      <c r="D103" s="114">
        <v>1427</v>
      </c>
      <c r="E103" s="24"/>
    </row>
    <row r="104" spans="1:5" ht="16.5" thickTop="1">
      <c r="A104" s="73"/>
      <c r="B104" s="24"/>
      <c r="C104" s="24"/>
      <c r="D104" s="104"/>
      <c r="E104" s="24"/>
    </row>
    <row r="105" spans="1:5" ht="15.75">
      <c r="A105" s="73"/>
      <c r="B105" s="24"/>
      <c r="C105" s="24"/>
      <c r="D105" s="24"/>
      <c r="E105" s="24"/>
    </row>
    <row r="106" spans="1:5" ht="15.75">
      <c r="A106" s="73">
        <v>14</v>
      </c>
      <c r="B106" s="25" t="s">
        <v>149</v>
      </c>
      <c r="C106" s="24"/>
      <c r="D106" s="24"/>
      <c r="E106" s="24"/>
    </row>
    <row r="107" spans="1:5" ht="15.75">
      <c r="A107" s="73"/>
      <c r="B107" s="24"/>
      <c r="C107" s="27" t="s">
        <v>58</v>
      </c>
      <c r="D107" s="28" t="s">
        <v>59</v>
      </c>
      <c r="E107" s="24"/>
    </row>
    <row r="108" spans="1:5" ht="31.5">
      <c r="A108" s="73"/>
      <c r="B108" s="24"/>
      <c r="C108" s="28" t="s">
        <v>218</v>
      </c>
      <c r="D108" s="28" t="s">
        <v>219</v>
      </c>
      <c r="E108" s="24"/>
    </row>
    <row r="109" spans="1:5" ht="15.75">
      <c r="A109" s="73"/>
      <c r="B109" s="24"/>
      <c r="C109" s="28" t="s">
        <v>17</v>
      </c>
      <c r="D109" s="28" t="s">
        <v>17</v>
      </c>
      <c r="E109" s="24"/>
    </row>
    <row r="110" spans="1:5" ht="31.5">
      <c r="A110" s="73"/>
      <c r="B110" s="97" t="s">
        <v>150</v>
      </c>
      <c r="C110" s="28"/>
      <c r="D110" s="28"/>
      <c r="E110" s="24"/>
    </row>
    <row r="111" spans="1:5" ht="15.75">
      <c r="A111" s="73"/>
      <c r="B111" s="24" t="s">
        <v>152</v>
      </c>
      <c r="C111" s="28"/>
      <c r="D111" s="28"/>
      <c r="E111" s="24"/>
    </row>
    <row r="112" spans="1:5" ht="15.75">
      <c r="A112" s="73"/>
      <c r="B112" s="24" t="s">
        <v>179</v>
      </c>
      <c r="C112" s="96">
        <v>3</v>
      </c>
      <c r="D112" s="96">
        <v>7</v>
      </c>
      <c r="E112" s="24"/>
    </row>
    <row r="113" spans="1:5" ht="15.75">
      <c r="A113" s="73"/>
      <c r="B113" s="24"/>
      <c r="C113" s="96"/>
      <c r="D113" s="96"/>
      <c r="E113" s="24"/>
    </row>
    <row r="114" spans="1:5" ht="31.5">
      <c r="A114" s="73"/>
      <c r="B114" s="97" t="s">
        <v>151</v>
      </c>
      <c r="C114" s="96"/>
      <c r="D114" s="96"/>
      <c r="E114" s="24"/>
    </row>
    <row r="115" spans="1:5" ht="15.75">
      <c r="A115" s="73"/>
      <c r="B115" s="24" t="s">
        <v>153</v>
      </c>
      <c r="C115" s="96"/>
      <c r="D115" s="96"/>
      <c r="E115" s="24"/>
    </row>
    <row r="116" spans="1:5" ht="15.75">
      <c r="A116" s="73"/>
      <c r="B116" s="24" t="s">
        <v>154</v>
      </c>
      <c r="C116" s="96">
        <v>23</v>
      </c>
      <c r="D116" s="96">
        <v>47</v>
      </c>
      <c r="E116" s="24"/>
    </row>
    <row r="117" spans="1:5" ht="15.75">
      <c r="A117" s="73"/>
      <c r="B117" s="24"/>
      <c r="C117" s="24"/>
      <c r="D117" s="24"/>
      <c r="E117" s="24"/>
    </row>
    <row r="118" spans="1:5" ht="31.5">
      <c r="A118" s="73"/>
      <c r="B118" s="97" t="s">
        <v>171</v>
      </c>
      <c r="C118" s="28"/>
      <c r="D118" s="28"/>
      <c r="E118" s="24"/>
    </row>
    <row r="119" spans="1:5" ht="15.75">
      <c r="A119" s="73"/>
      <c r="B119" s="24" t="s">
        <v>172</v>
      </c>
      <c r="C119" s="28"/>
      <c r="D119" s="28"/>
      <c r="E119" s="24"/>
    </row>
    <row r="120" spans="1:5" ht="15.75">
      <c r="A120" s="73"/>
      <c r="B120" s="24" t="s">
        <v>179</v>
      </c>
      <c r="C120" s="143">
        <v>5</v>
      </c>
      <c r="D120" s="143">
        <v>10</v>
      </c>
      <c r="E120" s="24"/>
    </row>
    <row r="121" spans="1:5" ht="15.75">
      <c r="A121" s="73"/>
      <c r="B121" s="24"/>
      <c r="C121" s="96"/>
      <c r="D121" s="96"/>
      <c r="E121" s="24"/>
    </row>
    <row r="122" spans="1:5" ht="15.75">
      <c r="A122" s="73"/>
      <c r="B122" s="97" t="s">
        <v>200</v>
      </c>
      <c r="C122" s="28"/>
      <c r="D122" s="28"/>
      <c r="E122" s="24"/>
    </row>
    <row r="123" spans="1:5" ht="15.75">
      <c r="A123" s="73"/>
      <c r="B123" s="24" t="s">
        <v>201</v>
      </c>
      <c r="C123" s="28"/>
      <c r="D123" s="28"/>
      <c r="E123" s="24"/>
    </row>
    <row r="124" spans="1:5" ht="16.5" thickBot="1">
      <c r="A124" s="73"/>
      <c r="B124" s="24" t="s">
        <v>179</v>
      </c>
      <c r="C124" s="106">
        <v>5</v>
      </c>
      <c r="D124" s="106">
        <v>10</v>
      </c>
      <c r="E124" s="24"/>
    </row>
    <row r="125" spans="1:5" ht="16.5" thickTop="1">
      <c r="A125" s="73"/>
      <c r="B125" s="24"/>
      <c r="C125" s="96"/>
      <c r="D125" s="96"/>
      <c r="E125" s="24"/>
    </row>
    <row r="126" spans="1:5" ht="31.5" customHeight="1">
      <c r="A126" s="73"/>
      <c r="B126" s="165" t="s">
        <v>156</v>
      </c>
      <c r="C126" s="165"/>
      <c r="D126" s="165"/>
      <c r="E126" s="165"/>
    </row>
    <row r="127" spans="1:5" ht="15.75">
      <c r="A127" s="73"/>
      <c r="B127" s="23"/>
      <c r="C127" s="23"/>
      <c r="D127" s="23"/>
      <c r="E127" s="23"/>
    </row>
    <row r="128" spans="1:5" ht="15.75">
      <c r="A128" s="73"/>
      <c r="B128" s="23"/>
      <c r="C128" s="23"/>
      <c r="D128" s="23"/>
      <c r="E128" s="23"/>
    </row>
    <row r="129" spans="1:6" s="84" customFormat="1" ht="15.75">
      <c r="A129" s="81">
        <v>15</v>
      </c>
      <c r="B129" s="127" t="s">
        <v>26</v>
      </c>
      <c r="C129" s="85"/>
      <c r="D129" s="85"/>
      <c r="E129" s="85"/>
      <c r="F129" s="83"/>
    </row>
    <row r="130" spans="1:6" s="84" customFormat="1" ht="48" customHeight="1">
      <c r="A130" s="81"/>
      <c r="B130" s="161" t="s">
        <v>232</v>
      </c>
      <c r="C130" s="161"/>
      <c r="D130" s="161"/>
      <c r="E130" s="161"/>
      <c r="F130" s="91"/>
    </row>
    <row r="131" spans="1:6" s="84" customFormat="1" ht="15.75">
      <c r="A131" s="81"/>
      <c r="B131" s="89"/>
      <c r="C131" s="89"/>
      <c r="D131" s="89"/>
      <c r="E131" s="89"/>
      <c r="F131" s="91"/>
    </row>
    <row r="132" spans="1:6" s="84" customFormat="1" ht="30.75" customHeight="1">
      <c r="A132" s="81"/>
      <c r="B132" s="161" t="s">
        <v>233</v>
      </c>
      <c r="C132" s="161"/>
      <c r="D132" s="161"/>
      <c r="E132" s="161"/>
      <c r="F132" s="91"/>
    </row>
    <row r="133" spans="1:6" ht="15.75">
      <c r="A133" s="73"/>
      <c r="B133" s="89"/>
      <c r="C133" s="89"/>
      <c r="D133" s="89"/>
      <c r="E133" s="89"/>
      <c r="F133" s="91"/>
    </row>
    <row r="134" spans="1:6" ht="45.75" customHeight="1">
      <c r="A134" s="73"/>
      <c r="B134" s="161" t="s">
        <v>228</v>
      </c>
      <c r="C134" s="161"/>
      <c r="D134" s="161"/>
      <c r="E134" s="161"/>
      <c r="F134" s="91"/>
    </row>
    <row r="135" spans="1:6" ht="15.75">
      <c r="A135" s="73"/>
      <c r="B135" s="89"/>
      <c r="C135" s="89"/>
      <c r="D135" s="89"/>
      <c r="E135" s="89"/>
      <c r="F135" s="91"/>
    </row>
    <row r="136" spans="1:6" ht="31.5" customHeight="1">
      <c r="A136" s="73"/>
      <c r="B136" s="161" t="s">
        <v>234</v>
      </c>
      <c r="C136" s="161"/>
      <c r="D136" s="161"/>
      <c r="E136" s="161"/>
      <c r="F136" s="91"/>
    </row>
    <row r="137" spans="1:5" ht="15.75">
      <c r="A137" s="73"/>
      <c r="B137" s="88"/>
      <c r="C137" s="88"/>
      <c r="D137" s="88"/>
      <c r="E137" s="88"/>
    </row>
    <row r="138" spans="1:6" s="84" customFormat="1" ht="15.75">
      <c r="A138" s="81"/>
      <c r="B138" s="140" t="s">
        <v>183</v>
      </c>
      <c r="C138" s="89"/>
      <c r="D138" s="89"/>
      <c r="E138" s="89"/>
      <c r="F138" s="83"/>
    </row>
    <row r="139" spans="1:6" s="84" customFormat="1" ht="76.5" customHeight="1">
      <c r="A139" s="81"/>
      <c r="B139" s="164" t="s">
        <v>243</v>
      </c>
      <c r="C139" s="164"/>
      <c r="D139" s="164"/>
      <c r="E139" s="164"/>
      <c r="F139" s="83"/>
    </row>
    <row r="140" spans="1:6" s="84" customFormat="1" ht="15.75">
      <c r="A140" s="81"/>
      <c r="B140" s="93"/>
      <c r="C140" s="93"/>
      <c r="D140" s="93"/>
      <c r="E140" s="93"/>
      <c r="F140" s="83"/>
    </row>
    <row r="141" spans="1:6" s="84" customFormat="1" ht="15.75">
      <c r="A141" s="81"/>
      <c r="B141" s="141" t="s">
        <v>71</v>
      </c>
      <c r="C141" s="89"/>
      <c r="D141" s="89"/>
      <c r="E141" s="89"/>
      <c r="F141" s="83"/>
    </row>
    <row r="142" spans="1:6" s="84" customFormat="1" ht="62.25" customHeight="1">
      <c r="A142" s="81"/>
      <c r="B142" s="164" t="s">
        <v>235</v>
      </c>
      <c r="C142" s="164"/>
      <c r="D142" s="164"/>
      <c r="E142" s="164"/>
      <c r="F142" s="83"/>
    </row>
    <row r="143" spans="1:5" ht="15.75">
      <c r="A143" s="73"/>
      <c r="B143" s="93"/>
      <c r="C143" s="93"/>
      <c r="D143" s="93"/>
      <c r="E143" s="93"/>
    </row>
    <row r="144" spans="1:6" s="79" customFormat="1" ht="15.75">
      <c r="A144" s="74"/>
      <c r="B144" s="163"/>
      <c r="C144" s="163"/>
      <c r="D144" s="163"/>
      <c r="E144" s="163"/>
      <c r="F144" s="54"/>
    </row>
    <row r="145" spans="1:6" s="84" customFormat="1" ht="15.75">
      <c r="A145" s="128">
        <v>16</v>
      </c>
      <c r="B145" s="129" t="s">
        <v>42</v>
      </c>
      <c r="C145" s="82"/>
      <c r="D145" s="82"/>
      <c r="E145" s="82"/>
      <c r="F145" s="83"/>
    </row>
    <row r="146" spans="1:6" s="84" customFormat="1" ht="92.25" customHeight="1">
      <c r="A146" s="81"/>
      <c r="B146" s="161" t="s">
        <v>236</v>
      </c>
      <c r="C146" s="161"/>
      <c r="D146" s="161"/>
      <c r="E146" s="161"/>
      <c r="F146" s="91"/>
    </row>
    <row r="147" spans="1:6" ht="15.75">
      <c r="A147" s="73"/>
      <c r="B147" s="89"/>
      <c r="C147" s="89"/>
      <c r="D147" s="89"/>
      <c r="E147" s="89"/>
      <c r="F147" s="92"/>
    </row>
    <row r="148" spans="1:5" ht="15.75">
      <c r="A148" s="73"/>
      <c r="B148" s="24"/>
      <c r="C148" s="24" t="s">
        <v>55</v>
      </c>
      <c r="D148" s="24"/>
      <c r="E148" s="24"/>
    </row>
    <row r="149" spans="1:6" s="84" customFormat="1" ht="15.75">
      <c r="A149" s="81">
        <v>17</v>
      </c>
      <c r="B149" s="130" t="s">
        <v>63</v>
      </c>
      <c r="C149" s="83"/>
      <c r="D149" s="83"/>
      <c r="E149" s="83"/>
      <c r="F149" s="83"/>
    </row>
    <row r="150" spans="1:6" s="137" customFormat="1" ht="93.75" customHeight="1">
      <c r="A150" s="81"/>
      <c r="B150" s="161" t="s">
        <v>237</v>
      </c>
      <c r="C150" s="161"/>
      <c r="D150" s="161"/>
      <c r="E150" s="161"/>
      <c r="F150" s="83"/>
    </row>
    <row r="151" spans="1:6" s="137" customFormat="1" ht="15.75">
      <c r="A151" s="81"/>
      <c r="B151" s="89"/>
      <c r="C151" s="89"/>
      <c r="D151" s="89"/>
      <c r="E151" s="89"/>
      <c r="F151" s="83"/>
    </row>
    <row r="152" spans="1:6" s="137" customFormat="1" ht="93.75" customHeight="1">
      <c r="A152" s="81"/>
      <c r="B152" s="161" t="s">
        <v>238</v>
      </c>
      <c r="C152" s="161"/>
      <c r="D152" s="161"/>
      <c r="E152" s="161"/>
      <c r="F152" s="83"/>
    </row>
    <row r="153" spans="1:6" s="137" customFormat="1" ht="15.75">
      <c r="A153" s="81"/>
      <c r="B153" s="89"/>
      <c r="C153" s="89"/>
      <c r="D153" s="89"/>
      <c r="E153" s="89"/>
      <c r="F153" s="83"/>
    </row>
    <row r="154" spans="1:6" s="137" customFormat="1" ht="77.25" customHeight="1">
      <c r="A154" s="81"/>
      <c r="B154" s="161" t="s">
        <v>239</v>
      </c>
      <c r="C154" s="161"/>
      <c r="D154" s="161"/>
      <c r="E154" s="161"/>
      <c r="F154" s="83"/>
    </row>
    <row r="155" spans="1:6" s="137" customFormat="1" ht="15.75">
      <c r="A155" s="81"/>
      <c r="B155" s="89"/>
      <c r="C155" s="89"/>
      <c r="D155" s="89"/>
      <c r="E155" s="89"/>
      <c r="F155" s="83"/>
    </row>
    <row r="156" spans="1:6" s="137" customFormat="1" ht="60.75" customHeight="1">
      <c r="A156" s="81"/>
      <c r="B156" s="161" t="s">
        <v>240</v>
      </c>
      <c r="C156" s="161"/>
      <c r="D156" s="161"/>
      <c r="E156" s="161"/>
      <c r="F156" s="139"/>
    </row>
    <row r="157" spans="1:6" s="137" customFormat="1" ht="18">
      <c r="A157" s="81"/>
      <c r="B157" s="89"/>
      <c r="C157" s="89"/>
      <c r="D157" s="89"/>
      <c r="E157" s="89"/>
      <c r="F157" s="139"/>
    </row>
    <row r="158" spans="1:6" s="137" customFormat="1" ht="31.5" customHeight="1">
      <c r="A158" s="81"/>
      <c r="B158" s="161" t="s">
        <v>0</v>
      </c>
      <c r="C158" s="161"/>
      <c r="D158" s="161"/>
      <c r="E158" s="161"/>
      <c r="F158" s="139"/>
    </row>
    <row r="159" spans="1:6" ht="18">
      <c r="A159" s="73"/>
      <c r="B159" s="89"/>
      <c r="C159" s="89"/>
      <c r="D159" s="89"/>
      <c r="E159" s="89"/>
      <c r="F159" s="90"/>
    </row>
    <row r="160" spans="1:6" ht="18">
      <c r="A160" s="73"/>
      <c r="B160" s="89" t="s">
        <v>198</v>
      </c>
      <c r="C160" s="89"/>
      <c r="D160" s="89"/>
      <c r="E160" s="89"/>
      <c r="F160" s="90"/>
    </row>
    <row r="161" spans="1:5" ht="15.75">
      <c r="A161" s="73">
        <v>18</v>
      </c>
      <c r="B161" s="178" t="s">
        <v>142</v>
      </c>
      <c r="C161" s="178"/>
      <c r="D161" s="178"/>
      <c r="E161" s="178"/>
    </row>
    <row r="162" spans="1:5" ht="15.75">
      <c r="A162" s="73"/>
      <c r="B162" s="173" t="s">
        <v>56</v>
      </c>
      <c r="C162" s="173"/>
      <c r="D162" s="173"/>
      <c r="E162" s="173"/>
    </row>
    <row r="163" spans="1:5" ht="15.75">
      <c r="A163" s="73"/>
      <c r="B163" s="22"/>
      <c r="C163" s="22"/>
      <c r="D163" s="22"/>
      <c r="E163" s="22"/>
    </row>
    <row r="164" spans="1:5" ht="15.75">
      <c r="A164" s="73"/>
      <c r="B164" s="22"/>
      <c r="C164" s="22"/>
      <c r="D164" s="22"/>
      <c r="E164" s="22"/>
    </row>
    <row r="165" spans="1:5" ht="15.75">
      <c r="A165" s="73">
        <v>19</v>
      </c>
      <c r="B165" s="21" t="s">
        <v>158</v>
      </c>
      <c r="C165" s="181"/>
      <c r="D165" s="181"/>
      <c r="E165" s="27"/>
    </row>
    <row r="166" spans="1:5" ht="15.75">
      <c r="A166" s="73"/>
      <c r="B166" s="21"/>
      <c r="C166" s="27" t="s">
        <v>58</v>
      </c>
      <c r="D166" s="28" t="s">
        <v>59</v>
      </c>
      <c r="E166" s="27"/>
    </row>
    <row r="167" spans="1:5" ht="31.5">
      <c r="A167" s="75"/>
      <c r="B167" s="21"/>
      <c r="C167" s="28" t="s">
        <v>218</v>
      </c>
      <c r="D167" s="28" t="s">
        <v>219</v>
      </c>
      <c r="E167" s="28"/>
    </row>
    <row r="168" spans="1:4" ht="15.75">
      <c r="A168" s="73"/>
      <c r="B168" s="21"/>
      <c r="C168" s="28" t="s">
        <v>17</v>
      </c>
      <c r="D168" s="28" t="s">
        <v>17</v>
      </c>
    </row>
    <row r="169" spans="1:4" ht="15.75">
      <c r="A169" s="73"/>
      <c r="B169" s="19" t="s">
        <v>141</v>
      </c>
      <c r="C169" s="77"/>
      <c r="D169" s="77"/>
    </row>
    <row r="170" ht="15.75">
      <c r="A170" s="73"/>
    </row>
    <row r="171" spans="1:4" ht="15.75">
      <c r="A171" s="73"/>
      <c r="B171" s="19" t="s">
        <v>6</v>
      </c>
      <c r="C171" s="100">
        <v>574</v>
      </c>
      <c r="D171" s="100">
        <v>696</v>
      </c>
    </row>
    <row r="172" spans="1:4" ht="15.75">
      <c r="A172" s="73"/>
      <c r="B172" s="19" t="s">
        <v>165</v>
      </c>
      <c r="C172" s="100">
        <v>218</v>
      </c>
      <c r="D172" s="100">
        <v>257</v>
      </c>
    </row>
    <row r="173" spans="1:4" ht="15.75">
      <c r="A173" s="73"/>
      <c r="B173" s="19" t="s">
        <v>164</v>
      </c>
      <c r="C173" s="101">
        <v>-119</v>
      </c>
      <c r="D173" s="101">
        <v>-696</v>
      </c>
    </row>
    <row r="174" spans="1:4" ht="16.5" thickBot="1">
      <c r="A174" s="73"/>
      <c r="C174" s="98">
        <f>SUM(C171:C173)</f>
        <v>673</v>
      </c>
      <c r="D174" s="98">
        <f>SUM(D171:D173)</f>
        <v>257</v>
      </c>
    </row>
    <row r="175" spans="1:4" ht="16.5" thickTop="1">
      <c r="A175" s="73"/>
      <c r="C175" s="30"/>
      <c r="D175" s="30"/>
    </row>
    <row r="176" spans="1:6" ht="46.5" customHeight="1">
      <c r="A176" s="73"/>
      <c r="B176" s="179" t="s">
        <v>180</v>
      </c>
      <c r="C176" s="180"/>
      <c r="D176" s="180"/>
      <c r="E176" s="180"/>
      <c r="F176" s="80"/>
    </row>
    <row r="177" spans="1:6" ht="15.75">
      <c r="A177" s="73"/>
      <c r="B177" s="22"/>
      <c r="C177" s="63"/>
      <c r="D177" s="63"/>
      <c r="E177" s="63"/>
      <c r="F177" s="80"/>
    </row>
    <row r="178" spans="1:6" ht="15.75">
      <c r="A178" s="73"/>
      <c r="B178" s="22"/>
      <c r="C178" s="63"/>
      <c r="D178" s="63"/>
      <c r="E178" s="63"/>
      <c r="F178" s="80"/>
    </row>
    <row r="179" spans="1:2" ht="15.75">
      <c r="A179" s="73">
        <v>20</v>
      </c>
      <c r="B179" s="21" t="s">
        <v>131</v>
      </c>
    </row>
    <row r="180" spans="1:5" ht="15.75">
      <c r="A180" s="73"/>
      <c r="B180" s="162" t="s">
        <v>195</v>
      </c>
      <c r="C180" s="162"/>
      <c r="D180" s="162"/>
      <c r="E180" s="162"/>
    </row>
    <row r="181" spans="1:5" ht="15.75">
      <c r="A181" s="73"/>
      <c r="B181" s="62"/>
      <c r="C181" s="62"/>
      <c r="D181" s="62"/>
      <c r="E181" s="62"/>
    </row>
    <row r="182" ht="15.75">
      <c r="A182" s="73"/>
    </row>
    <row r="183" spans="1:2" ht="15.75">
      <c r="A183" s="73">
        <v>21</v>
      </c>
      <c r="B183" s="21" t="s">
        <v>47</v>
      </c>
    </row>
    <row r="184" spans="1:5" ht="30.75" customHeight="1">
      <c r="A184" s="73"/>
      <c r="B184" s="160" t="s">
        <v>160</v>
      </c>
      <c r="C184" s="160"/>
      <c r="D184" s="160"/>
      <c r="E184" s="160"/>
    </row>
    <row r="185" spans="1:5" ht="15.75">
      <c r="A185" s="73"/>
      <c r="B185" s="64"/>
      <c r="C185" s="64"/>
      <c r="D185" s="64"/>
      <c r="E185" s="64"/>
    </row>
    <row r="186" ht="15.75">
      <c r="A186" s="73"/>
    </row>
    <row r="187" spans="1:2" ht="15.75">
      <c r="A187" s="73">
        <v>22</v>
      </c>
      <c r="B187" s="21" t="s">
        <v>27</v>
      </c>
    </row>
    <row r="188" spans="1:5" ht="15.75">
      <c r="A188" s="73"/>
      <c r="B188" s="161" t="s">
        <v>225</v>
      </c>
      <c r="C188" s="182"/>
      <c r="D188" s="182"/>
      <c r="E188" s="182"/>
    </row>
    <row r="189" spans="1:5" ht="15.75">
      <c r="A189" s="73"/>
      <c r="B189" s="89"/>
      <c r="C189" s="103"/>
      <c r="D189" s="103"/>
      <c r="E189" s="103"/>
    </row>
    <row r="190" spans="1:6" s="108" customFormat="1" ht="15.75">
      <c r="A190" s="20"/>
      <c r="B190" s="64"/>
      <c r="C190" s="64"/>
      <c r="D190" s="64"/>
      <c r="E190" s="64"/>
      <c r="F190" s="19"/>
    </row>
    <row r="191" spans="1:2" ht="15.75">
      <c r="A191" s="73">
        <v>23</v>
      </c>
      <c r="B191" s="29" t="s">
        <v>46</v>
      </c>
    </row>
    <row r="192" spans="1:5" ht="15.75" customHeight="1">
      <c r="A192" s="73"/>
      <c r="B192" s="183" t="s">
        <v>54</v>
      </c>
      <c r="C192" s="183"/>
      <c r="D192" s="183"/>
      <c r="E192" s="183"/>
    </row>
    <row r="193" spans="1:4" ht="31.5">
      <c r="A193" s="73"/>
      <c r="D193" s="28" t="s">
        <v>221</v>
      </c>
    </row>
    <row r="194" spans="1:4" ht="15.75">
      <c r="A194" s="73"/>
      <c r="C194" s="77"/>
      <c r="D194" s="28" t="s">
        <v>17</v>
      </c>
    </row>
    <row r="195" spans="1:2" ht="15.75">
      <c r="A195" s="73"/>
      <c r="B195" s="19" t="s">
        <v>35</v>
      </c>
    </row>
    <row r="196" spans="1:4" ht="15.75">
      <c r="A196" s="73"/>
      <c r="B196" s="19" t="s">
        <v>36</v>
      </c>
      <c r="D196" s="87">
        <f>+'BS'!C46</f>
        <v>111288</v>
      </c>
    </row>
    <row r="197" spans="1:4" ht="15.75">
      <c r="A197" s="73"/>
      <c r="B197" s="19" t="s">
        <v>37</v>
      </c>
      <c r="D197" s="87">
        <f>'BS'!C41</f>
        <v>20366</v>
      </c>
    </row>
    <row r="198" spans="1:4" ht="15.75">
      <c r="A198" s="73"/>
      <c r="D198" s="30"/>
    </row>
    <row r="199" spans="1:4" ht="16.5" thickBot="1">
      <c r="A199" s="73"/>
      <c r="B199" s="19" t="s">
        <v>16</v>
      </c>
      <c r="D199" s="56">
        <f>SUM(D196:D198)</f>
        <v>131654</v>
      </c>
    </row>
    <row r="200" spans="1:4" ht="16.5" thickTop="1">
      <c r="A200" s="73"/>
      <c r="D200" s="30"/>
    </row>
    <row r="201" spans="1:5" ht="33" customHeight="1">
      <c r="A201" s="73"/>
      <c r="B201" s="161" t="s">
        <v>229</v>
      </c>
      <c r="C201" s="161"/>
      <c r="D201" s="161"/>
      <c r="E201" s="161"/>
    </row>
    <row r="202" spans="1:5" ht="15.75">
      <c r="A202" s="73"/>
      <c r="B202" s="94"/>
      <c r="C202" s="94"/>
      <c r="D202" s="94"/>
      <c r="E202" s="94"/>
    </row>
    <row r="203" spans="1:6" s="84" customFormat="1" ht="63" customHeight="1">
      <c r="A203" s="81"/>
      <c r="B203" s="175" t="s">
        <v>1</v>
      </c>
      <c r="C203" s="175"/>
      <c r="D203" s="175"/>
      <c r="E203" s="175"/>
      <c r="F203" s="83"/>
    </row>
    <row r="204" spans="1:5" ht="15.75">
      <c r="A204" s="73"/>
      <c r="B204" s="64"/>
      <c r="C204" s="64"/>
      <c r="D204" s="64"/>
      <c r="E204" s="64"/>
    </row>
    <row r="205" spans="1:5" ht="48.75" customHeight="1">
      <c r="A205" s="73"/>
      <c r="B205" s="160" t="s">
        <v>241</v>
      </c>
      <c r="C205" s="160"/>
      <c r="D205" s="160"/>
      <c r="E205" s="160"/>
    </row>
    <row r="206" spans="1:5" ht="15.75">
      <c r="A206" s="73"/>
      <c r="B206" s="64"/>
      <c r="C206" s="64"/>
      <c r="D206" s="64"/>
      <c r="E206" s="64"/>
    </row>
    <row r="207" spans="1:5" ht="15.75">
      <c r="A207" s="73"/>
      <c r="B207" s="160" t="s">
        <v>86</v>
      </c>
      <c r="C207" s="160"/>
      <c r="D207" s="160"/>
      <c r="E207" s="160"/>
    </row>
    <row r="208" spans="1:5" ht="15.75">
      <c r="A208" s="73"/>
      <c r="B208" s="64"/>
      <c r="C208" s="64"/>
      <c r="D208" s="64"/>
      <c r="E208" s="64"/>
    </row>
    <row r="209" spans="1:3" ht="15.75">
      <c r="A209" s="73"/>
      <c r="C209" s="30"/>
    </row>
    <row r="210" spans="1:2" ht="15.75">
      <c r="A210" s="73">
        <v>24</v>
      </c>
      <c r="B210" s="21" t="s">
        <v>28</v>
      </c>
    </row>
    <row r="211" spans="1:5" ht="15.75">
      <c r="A211" s="73"/>
      <c r="B211" s="171" t="s">
        <v>132</v>
      </c>
      <c r="C211" s="171"/>
      <c r="D211" s="171"/>
      <c r="E211" s="171"/>
    </row>
    <row r="212" spans="1:5" ht="15.75">
      <c r="A212" s="73"/>
      <c r="B212" s="34"/>
      <c r="C212" s="34"/>
      <c r="D212" s="34"/>
      <c r="E212" s="34"/>
    </row>
    <row r="213" ht="15.75">
      <c r="A213" s="73"/>
    </row>
    <row r="214" spans="1:6" s="84" customFormat="1" ht="15.75">
      <c r="A214" s="81">
        <v>25</v>
      </c>
      <c r="B214" s="130" t="s">
        <v>29</v>
      </c>
      <c r="C214" s="83"/>
      <c r="D214" s="83"/>
      <c r="E214" s="83"/>
      <c r="F214" s="83"/>
    </row>
    <row r="215" spans="1:6" s="138" customFormat="1" ht="138.75" customHeight="1">
      <c r="A215" s="73" t="s">
        <v>202</v>
      </c>
      <c r="B215" s="162" t="s">
        <v>3</v>
      </c>
      <c r="C215" s="162"/>
      <c r="D215" s="162"/>
      <c r="E215" s="162"/>
      <c r="F215" s="19"/>
    </row>
    <row r="216" spans="1:6" s="138" customFormat="1" ht="15.75">
      <c r="A216" s="73"/>
      <c r="B216" s="64"/>
      <c r="C216" s="64"/>
      <c r="D216" s="64"/>
      <c r="E216" s="64"/>
      <c r="F216" s="19"/>
    </row>
    <row r="217" spans="1:6" s="138" customFormat="1" ht="138.75" customHeight="1">
      <c r="A217" s="73" t="s">
        <v>203</v>
      </c>
      <c r="B217" s="162" t="s">
        <v>242</v>
      </c>
      <c r="C217" s="162"/>
      <c r="D217" s="162"/>
      <c r="E217" s="162"/>
      <c r="F217" s="19"/>
    </row>
    <row r="218" spans="1:6" s="138" customFormat="1" ht="15.75">
      <c r="A218" s="73"/>
      <c r="B218" s="19"/>
      <c r="C218" s="19"/>
      <c r="D218" s="19"/>
      <c r="E218" s="19"/>
      <c r="F218" s="19"/>
    </row>
    <row r="219" spans="1:6" s="138" customFormat="1" ht="30" customHeight="1">
      <c r="A219" s="73"/>
      <c r="B219" s="166" t="s">
        <v>224</v>
      </c>
      <c r="C219" s="166"/>
      <c r="D219" s="166"/>
      <c r="E219" s="166"/>
      <c r="F219" s="19"/>
    </row>
    <row r="220" spans="1:5" ht="15.75">
      <c r="A220" s="73"/>
      <c r="B220" s="107"/>
      <c r="C220" s="107"/>
      <c r="D220" s="107"/>
      <c r="E220" s="107"/>
    </row>
    <row r="221" ht="15.75">
      <c r="A221" s="73"/>
    </row>
    <row r="222" spans="1:2" ht="15.75">
      <c r="A222" s="73">
        <v>26</v>
      </c>
      <c r="B222" s="21" t="s">
        <v>38</v>
      </c>
    </row>
    <row r="223" spans="1:5" ht="15.75">
      <c r="A223" s="73"/>
      <c r="B223" s="162" t="s">
        <v>222</v>
      </c>
      <c r="C223" s="162"/>
      <c r="D223" s="162"/>
      <c r="E223" s="162"/>
    </row>
    <row r="224" spans="1:5" ht="15.75">
      <c r="A224" s="73"/>
      <c r="B224" s="62"/>
      <c r="C224" s="62"/>
      <c r="D224" s="62"/>
      <c r="E224" s="62"/>
    </row>
    <row r="225" spans="1:6" s="84" customFormat="1" ht="78" customHeight="1">
      <c r="A225" s="81"/>
      <c r="B225" s="161" t="s">
        <v>4</v>
      </c>
      <c r="C225" s="161"/>
      <c r="D225" s="161"/>
      <c r="E225" s="161"/>
      <c r="F225" s="83"/>
    </row>
    <row r="226" spans="1:5" ht="15.75" customHeight="1">
      <c r="A226" s="73"/>
      <c r="B226" s="54"/>
      <c r="C226" s="54"/>
      <c r="D226" s="54"/>
      <c r="E226" s="54"/>
    </row>
    <row r="227" spans="1:5" ht="15.75">
      <c r="A227" s="73"/>
      <c r="B227" s="54"/>
      <c r="C227" s="54"/>
      <c r="D227" s="54"/>
      <c r="E227" s="54"/>
    </row>
    <row r="228" spans="1:2" ht="15.75">
      <c r="A228" s="73">
        <v>27</v>
      </c>
      <c r="B228" s="21" t="s">
        <v>52</v>
      </c>
    </row>
    <row r="229" spans="1:2" ht="15.75">
      <c r="A229" s="73"/>
      <c r="B229" s="95" t="s">
        <v>148</v>
      </c>
    </row>
    <row r="230" spans="1:5" ht="30.75" customHeight="1">
      <c r="A230" s="73"/>
      <c r="B230" s="160" t="s">
        <v>95</v>
      </c>
      <c r="C230" s="160"/>
      <c r="D230" s="160"/>
      <c r="E230" s="160"/>
    </row>
    <row r="231" ht="15.75">
      <c r="A231" s="73"/>
    </row>
    <row r="232" spans="1:4" ht="15.75">
      <c r="A232" s="73"/>
      <c r="C232" s="28" t="s">
        <v>58</v>
      </c>
      <c r="D232" s="28" t="s">
        <v>59</v>
      </c>
    </row>
    <row r="233" spans="1:4" ht="31.5">
      <c r="A233" s="73"/>
      <c r="C233" s="28" t="s">
        <v>218</v>
      </c>
      <c r="D233" s="28" t="s">
        <v>219</v>
      </c>
    </row>
    <row r="234" spans="1:2" ht="15.75">
      <c r="A234" s="73"/>
      <c r="B234" s="57" t="s">
        <v>30</v>
      </c>
    </row>
    <row r="235" spans="1:4" ht="15.75">
      <c r="A235" s="73"/>
      <c r="B235" s="19" t="s">
        <v>133</v>
      </c>
      <c r="C235" s="26">
        <f>+'IS'!C38</f>
        <v>32969</v>
      </c>
      <c r="D235" s="26">
        <f>+'IS'!G38</f>
        <v>60735</v>
      </c>
    </row>
    <row r="236" spans="1:4" ht="15.75">
      <c r="A236" s="73"/>
      <c r="B236" s="19" t="s">
        <v>53</v>
      </c>
      <c r="C236" s="87">
        <v>354237</v>
      </c>
      <c r="D236" s="87">
        <v>353614</v>
      </c>
    </row>
    <row r="237" ht="15.75">
      <c r="A237" s="73"/>
    </row>
    <row r="238" spans="1:4" ht="15.75">
      <c r="A238" s="73"/>
      <c r="B238" s="19" t="s">
        <v>61</v>
      </c>
      <c r="C238" s="58">
        <f>C235*100/C236</f>
        <v>9.307045847836335</v>
      </c>
      <c r="D238" s="58">
        <f>D235*100/D236</f>
        <v>17.175507757045818</v>
      </c>
    </row>
    <row r="239" spans="1:4" ht="15.75">
      <c r="A239" s="73"/>
      <c r="C239" s="58"/>
      <c r="D239" s="58"/>
    </row>
    <row r="240" spans="1:4" ht="15.75">
      <c r="A240" s="73"/>
      <c r="B240" s="95" t="s">
        <v>147</v>
      </c>
      <c r="C240" s="58"/>
      <c r="D240" s="58"/>
    </row>
    <row r="241" spans="1:5" ht="63" customHeight="1">
      <c r="A241" s="73"/>
      <c r="B241" s="162" t="s">
        <v>137</v>
      </c>
      <c r="C241" s="162"/>
      <c r="D241" s="162"/>
      <c r="E241" s="162"/>
    </row>
    <row r="242" spans="1:4" ht="15.75">
      <c r="A242" s="73"/>
      <c r="C242" s="28" t="s">
        <v>58</v>
      </c>
      <c r="D242" s="28" t="s">
        <v>59</v>
      </c>
    </row>
    <row r="243" spans="1:4" ht="31.5">
      <c r="A243" s="73"/>
      <c r="C243" s="28" t="s">
        <v>218</v>
      </c>
      <c r="D243" s="28" t="s">
        <v>219</v>
      </c>
    </row>
    <row r="244" spans="1:2" ht="15.75">
      <c r="A244" s="73"/>
      <c r="B244" s="57" t="s">
        <v>138</v>
      </c>
    </row>
    <row r="245" spans="1:4" ht="15.75">
      <c r="A245" s="73"/>
      <c r="B245" s="19" t="s">
        <v>133</v>
      </c>
      <c r="C245" s="26">
        <f>+C235</f>
        <v>32969</v>
      </c>
      <c r="D245" s="26">
        <f>+D235</f>
        <v>60735</v>
      </c>
    </row>
    <row r="246" spans="1:4" ht="15.75">
      <c r="A246" s="73"/>
      <c r="C246" s="26"/>
      <c r="D246" s="26"/>
    </row>
    <row r="247" spans="1:4" ht="15.75">
      <c r="A247" s="73"/>
      <c r="B247" s="19" t="s">
        <v>53</v>
      </c>
      <c r="C247" s="87">
        <v>354237</v>
      </c>
      <c r="D247" s="87">
        <v>353614</v>
      </c>
    </row>
    <row r="248" spans="1:4" ht="15.75">
      <c r="A248" s="73"/>
      <c r="B248" s="19" t="s">
        <v>139</v>
      </c>
      <c r="C248" s="87">
        <v>5670</v>
      </c>
      <c r="D248" s="87">
        <v>5331</v>
      </c>
    </row>
    <row r="249" spans="1:4" ht="16.5" thickBot="1">
      <c r="A249" s="73"/>
      <c r="B249" s="19" t="s">
        <v>157</v>
      </c>
      <c r="C249" s="56">
        <f>SUM(C247:C248)</f>
        <v>359907</v>
      </c>
      <c r="D249" s="56">
        <f>SUM(D247:D248)</f>
        <v>358945</v>
      </c>
    </row>
    <row r="250" ht="16.5" thickTop="1">
      <c r="A250" s="73"/>
    </row>
    <row r="251" spans="1:4" ht="15.75">
      <c r="A251" s="73"/>
      <c r="B251" s="19" t="s">
        <v>140</v>
      </c>
      <c r="C251" s="58">
        <f>C245/C249*100</f>
        <v>9.160421997905015</v>
      </c>
      <c r="D251" s="58">
        <f>D245/D249*100</f>
        <v>16.92041956288568</v>
      </c>
    </row>
    <row r="252" spans="1:4" ht="15.75">
      <c r="A252" s="73"/>
      <c r="C252" s="58"/>
      <c r="D252" s="58"/>
    </row>
    <row r="253" spans="1:5" ht="15.75">
      <c r="A253" s="73"/>
      <c r="B253" s="160" t="s">
        <v>49</v>
      </c>
      <c r="C253" s="160"/>
      <c r="D253" s="160"/>
      <c r="E253" s="160"/>
    </row>
    <row r="254" spans="1:5" ht="15.75">
      <c r="A254" s="73"/>
      <c r="B254" s="64"/>
      <c r="C254" s="64"/>
      <c r="D254" s="64"/>
      <c r="E254" s="64"/>
    </row>
    <row r="255" spans="1:5" ht="15.75">
      <c r="A255" s="73"/>
      <c r="B255" s="64"/>
      <c r="C255" s="64"/>
      <c r="D255" s="64"/>
      <c r="E255" s="64"/>
    </row>
    <row r="256" spans="1:2" ht="15.75">
      <c r="A256" s="73">
        <v>28</v>
      </c>
      <c r="B256" s="21" t="s">
        <v>39</v>
      </c>
    </row>
    <row r="257" spans="1:5" ht="30.75" customHeight="1">
      <c r="A257" s="73"/>
      <c r="B257" s="160" t="s">
        <v>223</v>
      </c>
      <c r="C257" s="160"/>
      <c r="D257" s="160"/>
      <c r="E257" s="160"/>
    </row>
  </sheetData>
  <sheetProtection password="BFC0" sheet="1" selectLockedCells="1" selectUnlockedCells="1"/>
  <mergeCells count="55">
    <mergeCell ref="B154:E154"/>
    <mergeCell ref="B158:E158"/>
    <mergeCell ref="B188:E188"/>
    <mergeCell ref="B203:E203"/>
    <mergeCell ref="B192:E192"/>
    <mergeCell ref="B156:E156"/>
    <mergeCell ref="B184:E184"/>
    <mergeCell ref="B161:E161"/>
    <mergeCell ref="B176:E176"/>
    <mergeCell ref="B162:E162"/>
    <mergeCell ref="C165:D165"/>
    <mergeCell ref="B10:E10"/>
    <mergeCell ref="B12:E12"/>
    <mergeCell ref="B20:E20"/>
    <mergeCell ref="B19:E19"/>
    <mergeCell ref="B16:E16"/>
    <mergeCell ref="B15:E15"/>
    <mergeCell ref="B28:E28"/>
    <mergeCell ref="B24:E24"/>
    <mergeCell ref="B257:E257"/>
    <mergeCell ref="B223:E223"/>
    <mergeCell ref="B211:E211"/>
    <mergeCell ref="B253:E253"/>
    <mergeCell ref="B241:E241"/>
    <mergeCell ref="B230:E230"/>
    <mergeCell ref="B225:E225"/>
    <mergeCell ref="B215:E215"/>
    <mergeCell ref="B219:E219"/>
    <mergeCell ref="B217:E217"/>
    <mergeCell ref="B53:E53"/>
    <mergeCell ref="B40:E40"/>
    <mergeCell ref="B97:E97"/>
    <mergeCell ref="B80:E80"/>
    <mergeCell ref="B139:E139"/>
    <mergeCell ref="B99:E99"/>
    <mergeCell ref="B84:E84"/>
    <mergeCell ref="B126:E126"/>
    <mergeCell ref="B130:E130"/>
    <mergeCell ref="B95:E95"/>
    <mergeCell ref="B142:E142"/>
    <mergeCell ref="B132:E132"/>
    <mergeCell ref="B32:E32"/>
    <mergeCell ref="B42:E42"/>
    <mergeCell ref="B38:E38"/>
    <mergeCell ref="B36:E36"/>
    <mergeCell ref="B207:E207"/>
    <mergeCell ref="B134:E134"/>
    <mergeCell ref="B180:E180"/>
    <mergeCell ref="B205:E205"/>
    <mergeCell ref="B136:E136"/>
    <mergeCell ref="B146:E146"/>
    <mergeCell ref="B144:E144"/>
    <mergeCell ref="B201:E201"/>
    <mergeCell ref="B150:E150"/>
    <mergeCell ref="B152:E152"/>
  </mergeCells>
  <printOptions horizontalCentered="1"/>
  <pageMargins left="0.25" right="0.24" top="0.42" bottom="0.17" header="0.5" footer="0.22"/>
  <pageSetup fitToHeight="10" horizontalDpi="600" verticalDpi="600" orientation="portrait" scale="88" r:id="rId2"/>
  <rowBreaks count="7" manualBreakCount="7">
    <brk id="41" max="255" man="1"/>
    <brk id="84" max="4" man="1"/>
    <brk id="127" max="4" man="1"/>
    <brk id="151" max="4" man="1"/>
    <brk id="182" max="255" man="1"/>
    <brk id="216" max="4" man="1"/>
    <brk id="2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ling.ling.ho</cp:lastModifiedBy>
  <cp:lastPrinted>2009-08-20T21:14:24Z</cp:lastPrinted>
  <dcterms:created xsi:type="dcterms:W3CDTF">2003-08-01T03:54:06Z</dcterms:created>
  <dcterms:modified xsi:type="dcterms:W3CDTF">2009-08-24T07:26:00Z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2004</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ReviewingToolsShownOnce">
    <vt:lpwstr/>
  </property>
</Properties>
</file>